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R:\TransGrid\14. SWNSW Stability RIT-T\EY PADR Market Modelling Report &amp; Workbooks\"/>
    </mc:Choice>
  </mc:AlternateContent>
  <xr:revisionPtr revIDLastSave="0" documentId="13_ncr:1_{5436C2CE-989D-4FB9-9AF3-47AA8AD6BEBD}" xr6:coauthVersionLast="45" xr6:coauthVersionMax="45" xr10:uidLastSave="{00000000-0000-0000-0000-000000000000}"/>
  <bookViews>
    <workbookView xWindow="28680" yWindow="-120" windowWidth="38640" windowHeight="21240" tabRatio="997" xr2:uid="{00000000-000D-0000-FFFF-FFFF00000000}"/>
  </bookViews>
  <sheets>
    <sheet name="Cover" sheetId="1" r:id="rId1"/>
    <sheet name="Release notice" sheetId="2" r:id="rId2"/>
    <sheet name="Version notes" sheetId="3" r:id="rId3"/>
    <sheet name="Abbreviations and notes" sheetId="4" r:id="rId4"/>
    <sheet name="---Compare options---" sheetId="7" r:id="rId5"/>
    <sheet name="BaseCase_CF" sheetId="8" r:id="rId6"/>
    <sheet name="BaseCase_Generation" sheetId="9" r:id="rId7"/>
    <sheet name="BaseCase_Capacity" sheetId="10" r:id="rId8"/>
    <sheet name="BaseCase_VOM Cost" sheetId="11" r:id="rId9"/>
    <sheet name="BaseCase_FOM Cost" sheetId="12" r:id="rId10"/>
    <sheet name="BaseCase_Fuel Cost" sheetId="13" r:id="rId11"/>
    <sheet name="BaseCase_Build Cost" sheetId="14" r:id="rId12"/>
    <sheet name="BaseCase_REZ Tx Cost" sheetId="15" r:id="rId13"/>
    <sheet name="BaseCase_USE+DSP Cost" sheetId="16" r:id="rId14"/>
    <sheet name="Option1_CF" sheetId="17" r:id="rId15"/>
    <sheet name="Option1_Generation" sheetId="18" r:id="rId16"/>
    <sheet name="Option1_Capacity" sheetId="19" r:id="rId17"/>
    <sheet name="Option1_VOM Cost" sheetId="20" r:id="rId18"/>
    <sheet name="Option1_FOM Cost" sheetId="21" r:id="rId19"/>
    <sheet name="Option1_Fuel Cost" sheetId="22" r:id="rId20"/>
    <sheet name="Option1_Build Cost" sheetId="23" r:id="rId21"/>
    <sheet name="Option1_REZ Tx Cost" sheetId="24" r:id="rId22"/>
    <sheet name="Option1_USE+DSP Cost" sheetId="25" r:id="rId23"/>
  </sheets>
  <externalReferences>
    <externalReference r:id="rId24"/>
    <externalReference r:id="rId25"/>
    <externalReference r:id="rId26"/>
  </externalReferences>
  <definedNames>
    <definedName name="_xlnm._FilterDatabase" localSheetId="3" hidden="1">'Abbreviations and notes'!$A$2:$B$21</definedName>
    <definedName name="_xlnm._FilterDatabase" localSheetId="11" hidden="1">'BaseCase_Build Cost'!$A$5:$AA$5</definedName>
    <definedName name="_xlnm._FilterDatabase" localSheetId="7" hidden="1">BaseCase_Capacity!$A$5:$AA$17</definedName>
    <definedName name="_xlnm._FilterDatabase" localSheetId="5" hidden="1">BaseCase_CF!$A$5:$AA$17</definedName>
    <definedName name="_xlnm._FilterDatabase" localSheetId="9" hidden="1">'BaseCase_FOM Cost'!$A$1:$AA$5</definedName>
    <definedName name="_xlnm._FilterDatabase" localSheetId="10" hidden="1">'BaseCase_Fuel Cost'!$A$5:$AA$5</definedName>
    <definedName name="_xlnm._FilterDatabase" localSheetId="6" hidden="1">BaseCase_Generation!$A$5:$AA$17</definedName>
    <definedName name="_xlnm._FilterDatabase" localSheetId="12" hidden="1">'BaseCase_REZ Tx Cost'!$A$5:$AA$5</definedName>
    <definedName name="_xlnm._FilterDatabase" localSheetId="13" hidden="1">'BaseCase_USE+DSP Cost'!$A$5:$AA$5</definedName>
    <definedName name="_xlnm._FilterDatabase" localSheetId="8" hidden="1">'BaseCase_VOM Cost'!$A$5:$AA$5</definedName>
    <definedName name="_xlnm._FilterDatabase" localSheetId="20" hidden="1">'Option1_Build Cost'!$A$5:$AA$5</definedName>
    <definedName name="_xlnm._FilterDatabase" localSheetId="16" hidden="1">Option1_Capacity!$A$5:$AA$17</definedName>
    <definedName name="_xlnm._FilterDatabase" localSheetId="14" hidden="1">Option1_CF!$A$5:$AA$17</definedName>
    <definedName name="_xlnm._FilterDatabase" localSheetId="18" hidden="1">'Option1_FOM Cost'!$A$1:$AA$5</definedName>
    <definedName name="_xlnm._FilterDatabase" localSheetId="19" hidden="1">'Option1_Fuel Cost'!$A$5:$AA$5</definedName>
    <definedName name="_xlnm._FilterDatabase" localSheetId="15" hidden="1">Option1_Generation!$A$5:$AA$17</definedName>
    <definedName name="_xlnm._FilterDatabase" localSheetId="21" hidden="1">'Option1_REZ Tx Cost'!$A$5:$AA$5</definedName>
    <definedName name="_xlnm._FilterDatabase" localSheetId="22" hidden="1">'Option1_USE+DSP Cost'!$A$5:$AA$5</definedName>
    <definedName name="_xlnm._FilterDatabase" localSheetId="17" hidden="1">'Option1_VOM Cost'!$A$5:$AA$5</definedName>
    <definedName name="asd">'[1]M27_30_REZ Tx Cost'!$C$9:$W$9</definedName>
    <definedName name="asdf">'[1]M27_30_SyncCon Cost'!$C$5:$W$5</definedName>
    <definedName name="AsGen">[2]Macro!$U$6</definedName>
    <definedName name="BaseCase_NEM_Build" localSheetId="7">#REF!</definedName>
    <definedName name="BaseCase_NEM_Build" localSheetId="6">#REF!</definedName>
    <definedName name="BaseCase_NEM_Build" localSheetId="16">#REF!</definedName>
    <definedName name="BaseCase_NEM_Build" localSheetId="15">#REF!</definedName>
    <definedName name="BaseCase_NEM_Build">#REF!</definedName>
    <definedName name="BaseCase_NEM_DSP" localSheetId="7">#REF!</definedName>
    <definedName name="BaseCase_NEM_DSP" localSheetId="6">#REF!</definedName>
    <definedName name="BaseCase_NEM_DSP" localSheetId="16">#REF!</definedName>
    <definedName name="BaseCase_NEM_DSP" localSheetId="15">#REF!</definedName>
    <definedName name="BaseCase_NEM_DSP">#REF!</definedName>
    <definedName name="BaseCase_NEM_DSP1">'[1]BaseCase_USE+DSP Cost'!$C$9:$W$9</definedName>
    <definedName name="BaseCase_NEM_FOM" localSheetId="7">#REF!</definedName>
    <definedName name="BaseCase_NEM_FOM" localSheetId="6">#REF!</definedName>
    <definedName name="BaseCase_NEM_FOM" localSheetId="16">#REF!</definedName>
    <definedName name="BaseCase_NEM_FOM" localSheetId="15">#REF!</definedName>
    <definedName name="BaseCase_NEM_FOM">#REF!</definedName>
    <definedName name="BaseCase_NEM_Fuel" localSheetId="7">#REF!</definedName>
    <definedName name="BaseCase_NEM_Fuel" localSheetId="6">#REF!</definedName>
    <definedName name="BaseCase_NEM_Fuel" localSheetId="16">#REF!</definedName>
    <definedName name="BaseCase_NEM_Fuel" localSheetId="15">#REF!</definedName>
    <definedName name="BaseCase_NEM_Fuel">#REF!</definedName>
    <definedName name="BaseCase_NEM_REHAB" localSheetId="7">#REF!</definedName>
    <definedName name="BaseCase_NEM_REHAB" localSheetId="6">#REF!</definedName>
    <definedName name="BaseCase_NEM_REHAB" localSheetId="16">#REF!</definedName>
    <definedName name="BaseCase_NEM_REHAB" localSheetId="15">#REF!</definedName>
    <definedName name="BaseCase_NEM_REHAB">#REF!</definedName>
    <definedName name="BaseCase_NEM_REZ" localSheetId="7">#REF!</definedName>
    <definedName name="BaseCase_NEM_REZ" localSheetId="6">#REF!</definedName>
    <definedName name="BaseCase_NEM_REZ" localSheetId="16">#REF!</definedName>
    <definedName name="BaseCase_NEM_REZ" localSheetId="15">#REF!</definedName>
    <definedName name="BaseCase_NEM_REZ">#REF!</definedName>
    <definedName name="BaseCase_NEM_SyncCon" localSheetId="7">#REF!</definedName>
    <definedName name="BaseCase_NEM_SyncCon" localSheetId="6">#REF!</definedName>
    <definedName name="BaseCase_NEM_SyncCon" localSheetId="16">#REF!</definedName>
    <definedName name="BaseCase_NEM_SyncCon" localSheetId="15">#REF!</definedName>
    <definedName name="BaseCase_NEM_SyncCon">#REF!</definedName>
    <definedName name="BaseCase_NEM_VOM" localSheetId="7">#REF!</definedName>
    <definedName name="BaseCase_NEM_VOM" localSheetId="6">#REF!</definedName>
    <definedName name="BaseCase_NEM_VOM" localSheetId="16">#REF!</definedName>
    <definedName name="BaseCase_NEM_VOM" localSheetId="15">#REF!</definedName>
    <definedName name="BaseCase_NEM_VOM">#REF!</definedName>
    <definedName name="CaseNames">[2]Macro!$D$3:$D$16</definedName>
    <definedName name="CIQWBGuid" hidden="1">"32a91085-3057-4656-87d2-f3c7894ddc12"</definedName>
    <definedName name="CompareCases1">[2]Macro!$B$18:$B$25</definedName>
    <definedName name="d">'[1]BaseCase_REZ Tx Cost'!$C$9:$W$9</definedName>
    <definedName name="DurationSkip">[2]Macro!$B$34</definedName>
    <definedName name="e">'[3]BaseCase_USE+DSP Cost'!$C$9:$W$9</definedName>
    <definedName name="EndYear">[2]Macro!$B$28</definedName>
    <definedName name="Existing">[2]Macro!$Z$9</definedName>
    <definedName name="f">'[1]BaseCase_SyncCon Cost'!$C$5:$W$5</definedName>
    <definedName name="fg">#REF!</definedName>
    <definedName name="FilesToCopy">[2]Macro!$B$47:$B$67</definedName>
    <definedName name="Folders">[2]Macro!$B$3:$B$16</definedName>
    <definedName name="Inflation">[2]Macro!$B$29</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42419.6529050926</definedName>
    <definedName name="IQ_NAMES_REVISION_DATE__1" hidden="1">42118.6535879629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M27_30_NEM_Build" localSheetId="7">#REF!</definedName>
    <definedName name="M27_30_NEM_Build" localSheetId="6">#REF!</definedName>
    <definedName name="M27_30_NEM_Build" localSheetId="16">#REF!</definedName>
    <definedName name="M27_30_NEM_Build" localSheetId="15">#REF!</definedName>
    <definedName name="M27_30_NEM_Build">#REF!</definedName>
    <definedName name="M27_30_NEM_DSP" localSheetId="7">#REF!</definedName>
    <definedName name="M27_30_NEM_DSP" localSheetId="6">#REF!</definedName>
    <definedName name="M27_30_NEM_DSP" localSheetId="16">#REF!</definedName>
    <definedName name="M27_30_NEM_DSP" localSheetId="15">#REF!</definedName>
    <definedName name="M27_30_NEM_DSP">#REF!</definedName>
    <definedName name="M27_30_NEM_FOM" localSheetId="7">#REF!</definedName>
    <definedName name="M27_30_NEM_FOM" localSheetId="6">#REF!</definedName>
    <definedName name="M27_30_NEM_FOM" localSheetId="16">#REF!</definedName>
    <definedName name="M27_30_NEM_FOM" localSheetId="15">#REF!</definedName>
    <definedName name="M27_30_NEM_FOM">#REF!</definedName>
    <definedName name="M27_30_NEM_Fuel" localSheetId="7">#REF!</definedName>
    <definedName name="M27_30_NEM_Fuel" localSheetId="6">#REF!</definedName>
    <definedName name="M27_30_NEM_Fuel" localSheetId="16">#REF!</definedName>
    <definedName name="M27_30_NEM_Fuel" localSheetId="15">#REF!</definedName>
    <definedName name="M27_30_NEM_Fuel">#REF!</definedName>
    <definedName name="M27_30_NEM_REHAB" localSheetId="7">#REF!</definedName>
    <definedName name="M27_30_NEM_REHAB" localSheetId="6">#REF!</definedName>
    <definedName name="M27_30_NEM_REHAB" localSheetId="16">#REF!</definedName>
    <definedName name="M27_30_NEM_REHAB" localSheetId="15">#REF!</definedName>
    <definedName name="M27_30_NEM_REHAB">#REF!</definedName>
    <definedName name="M27_30_NEM_REZ" localSheetId="7">#REF!</definedName>
    <definedName name="M27_30_NEM_REZ" localSheetId="5">#REF!</definedName>
    <definedName name="M27_30_NEM_REZ" localSheetId="6">#REF!</definedName>
    <definedName name="M27_30_NEM_REZ" localSheetId="16">#REF!</definedName>
    <definedName name="M27_30_NEM_REZ" localSheetId="14">#REF!</definedName>
    <definedName name="M27_30_NEM_REZ" localSheetId="15">#REF!</definedName>
    <definedName name="M27_30_NEM_REZ">#REF!</definedName>
    <definedName name="M27_30_NEM_SyncCon" localSheetId="7">#REF!</definedName>
    <definedName name="M27_30_NEM_SyncCon" localSheetId="6">#REF!</definedName>
    <definedName name="M27_30_NEM_SyncCon" localSheetId="16">#REF!</definedName>
    <definedName name="M27_30_NEM_SyncCon" localSheetId="15">#REF!</definedName>
    <definedName name="M27_30_NEM_SyncCon">#REF!</definedName>
    <definedName name="M27_30_NEM_VOM" localSheetId="7">#REF!</definedName>
    <definedName name="M27_30_NEM_VOM" localSheetId="6">#REF!</definedName>
    <definedName name="M27_30_NEM_VOM" localSheetId="16">#REF!</definedName>
    <definedName name="M27_30_NEM_VOM" localSheetId="15">#REF!</definedName>
    <definedName name="M27_30_NEM_VOM">#REF!</definedName>
    <definedName name="NE">[2]Macro!$AA$9</definedName>
    <definedName name="NEM_Links">[2]Macro!$G$5:$G$14</definedName>
    <definedName name="NEMNodes">[2]Macro!$K$5:$K$10</definedName>
    <definedName name="NEMorSWIS">[2]Macro!$B$31</definedName>
    <definedName name="NEMRegions">[2]Macro!$J$5:$J$10</definedName>
    <definedName name="NEMREZs">[2]Macro!$L$5:$L$39</definedName>
    <definedName name="NodeDisplay">[2]Macro!$K$3</definedName>
    <definedName name="NPVasof">[2]Macro!$B$33</definedName>
    <definedName name="REZDisplay">[2]Macro!$L$3</definedName>
    <definedName name="RooftopPV">[2]Macro!$W$4</definedName>
    <definedName name="SentOut">[2]Macro!$U$7</definedName>
    <definedName name="sfdg">'[1]M27_30_USE+DSP Cost'!$C$9:$W$9</definedName>
    <definedName name="StartYear">#REF!</definedName>
    <definedName name="StartYear1">'[1]!!DELETE ME!! - Data checks'!$A$5</definedName>
    <definedName name="TimePerYear">[2]Macro!$B$36</definedName>
    <definedName name="Timestep">[2]Macro!$B$30</definedName>
    <definedName name="Tol">[2]Macro!$B$32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44" i="7" l="1"/>
  <c r="AF44" i="7"/>
  <c r="AE44" i="7"/>
  <c r="AD44" i="7"/>
  <c r="AC44" i="7"/>
  <c r="AB44" i="7"/>
  <c r="AA44" i="7"/>
  <c r="Z44" i="7"/>
  <c r="Y44" i="7"/>
  <c r="X44" i="7"/>
  <c r="W44" i="7"/>
  <c r="V44" i="7"/>
  <c r="U44" i="7"/>
  <c r="T44" i="7"/>
  <c r="S44" i="7"/>
  <c r="R44" i="7"/>
  <c r="Q44" i="7"/>
  <c r="P44" i="7"/>
  <c r="O44" i="7"/>
  <c r="N44" i="7"/>
  <c r="M44" i="7"/>
  <c r="L44" i="7"/>
  <c r="K44" i="7"/>
  <c r="J44" i="7"/>
  <c r="I44" i="7"/>
  <c r="A41" i="7"/>
  <c r="AG23" i="7"/>
  <c r="AF23" i="7"/>
  <c r="AE23" i="7"/>
  <c r="AD23" i="7"/>
  <c r="AC23" i="7"/>
  <c r="AB23" i="7"/>
  <c r="AA23" i="7"/>
  <c r="Z23" i="7"/>
  <c r="Y23" i="7"/>
  <c r="X23" i="7"/>
  <c r="W23" i="7"/>
  <c r="V23" i="7"/>
  <c r="U23" i="7"/>
  <c r="T23" i="7"/>
  <c r="S23" i="7"/>
  <c r="R23" i="7"/>
  <c r="Q23" i="7"/>
  <c r="P23" i="7"/>
  <c r="O23" i="7"/>
  <c r="N23" i="7"/>
  <c r="M23" i="7"/>
  <c r="L23" i="7"/>
  <c r="K23" i="7"/>
  <c r="J23" i="7"/>
  <c r="I23" i="7"/>
  <c r="A20" i="7"/>
  <c r="E12" i="7"/>
  <c r="E10" i="7"/>
  <c r="E9" i="7"/>
  <c r="E8" i="7"/>
  <c r="A3" i="7"/>
  <c r="J1" i="7"/>
  <c r="K1" i="7" l="1"/>
  <c r="J47" i="7"/>
  <c r="I48" i="7"/>
  <c r="J48" i="7"/>
  <c r="I59" i="7"/>
  <c r="J50" i="7"/>
  <c r="I52" i="7"/>
  <c r="L1" i="7" l="1"/>
  <c r="J26" i="7"/>
  <c r="I25" i="7"/>
  <c r="J58" i="7"/>
  <c r="J38" i="7"/>
  <c r="K51" i="7"/>
  <c r="K57" i="7"/>
  <c r="I29" i="7"/>
  <c r="J33" i="7"/>
  <c r="J29" i="7"/>
  <c r="K24" i="7"/>
  <c r="J27" i="7"/>
  <c r="K53" i="7"/>
  <c r="I30" i="7"/>
  <c r="K58" i="7"/>
  <c r="K50" i="7"/>
  <c r="K27" i="7"/>
  <c r="I55" i="7"/>
  <c r="I38" i="7"/>
  <c r="I27" i="7"/>
  <c r="I53" i="7"/>
  <c r="J57" i="7"/>
  <c r="K33" i="7"/>
  <c r="I11" i="7"/>
  <c r="J54" i="7"/>
  <c r="K38" i="7"/>
  <c r="J59" i="7"/>
  <c r="I12" i="7"/>
  <c r="J53" i="7"/>
  <c r="I47" i="7"/>
  <c r="I49" i="7"/>
  <c r="K36" i="7"/>
  <c r="I37" i="7"/>
  <c r="J34" i="7"/>
  <c r="I7" i="7"/>
  <c r="K30" i="7"/>
  <c r="K32" i="7"/>
  <c r="K31" i="7"/>
  <c r="J25" i="7"/>
  <c r="J37" i="7"/>
  <c r="I9" i="7"/>
  <c r="K49" i="7"/>
  <c r="K29" i="7"/>
  <c r="K59" i="7"/>
  <c r="I36" i="7"/>
  <c r="J46" i="7"/>
  <c r="I31" i="7"/>
  <c r="K37" i="7"/>
  <c r="J30" i="7"/>
  <c r="J55" i="7"/>
  <c r="I50" i="7"/>
  <c r="I34" i="7"/>
  <c r="J28" i="7"/>
  <c r="K46" i="7"/>
  <c r="K34" i="7"/>
  <c r="J32" i="7"/>
  <c r="K28" i="7"/>
  <c r="I26" i="7"/>
  <c r="J51" i="7"/>
  <c r="J31" i="7"/>
  <c r="K47" i="7"/>
  <c r="J45" i="7"/>
  <c r="I32" i="7"/>
  <c r="I28" i="7"/>
  <c r="I24" i="7"/>
  <c r="K54" i="7"/>
  <c r="K55" i="7"/>
  <c r="I51" i="7"/>
  <c r="K48" i="7"/>
  <c r="J24" i="7"/>
  <c r="K45" i="7"/>
  <c r="J49" i="7"/>
  <c r="I45" i="7"/>
  <c r="I46" i="7"/>
  <c r="I57" i="7"/>
  <c r="K26" i="7"/>
  <c r="K25" i="7"/>
  <c r="I33" i="7"/>
  <c r="K52" i="7"/>
  <c r="J52" i="7"/>
  <c r="J36" i="7"/>
  <c r="I58" i="7"/>
  <c r="I54" i="7"/>
  <c r="M1" i="7" l="1"/>
  <c r="L54" i="7"/>
  <c r="L52" i="7"/>
  <c r="J7" i="7"/>
  <c r="I10" i="7"/>
  <c r="L45" i="7"/>
  <c r="L59" i="7"/>
  <c r="L34" i="7"/>
  <c r="L31" i="7"/>
  <c r="L28" i="7"/>
  <c r="L30" i="7"/>
  <c r="L53" i="7"/>
  <c r="L57" i="7"/>
  <c r="L46" i="7"/>
  <c r="L26" i="7"/>
  <c r="J11" i="7"/>
  <c r="L33" i="7"/>
  <c r="L58" i="7"/>
  <c r="L37" i="7"/>
  <c r="J12" i="7"/>
  <c r="L50" i="7"/>
  <c r="L32" i="7"/>
  <c r="L49" i="7"/>
  <c r="L55" i="7"/>
  <c r="L25" i="7"/>
  <c r="I8" i="7"/>
  <c r="J9" i="7"/>
  <c r="L27" i="7"/>
  <c r="L38" i="7"/>
  <c r="L51" i="7"/>
  <c r="L29" i="7"/>
  <c r="L48" i="7"/>
  <c r="L47" i="7"/>
  <c r="L24" i="7"/>
  <c r="L36" i="7"/>
  <c r="I13" i="7" l="1"/>
  <c r="N1" i="7"/>
  <c r="M58" i="7"/>
  <c r="K11" i="7"/>
  <c r="M30" i="7"/>
  <c r="M49" i="7"/>
  <c r="M27" i="7"/>
  <c r="K9" i="7"/>
  <c r="J8" i="7"/>
  <c r="M26" i="7"/>
  <c r="M59" i="7"/>
  <c r="K7" i="7"/>
  <c r="M55" i="7"/>
  <c r="M52" i="7"/>
  <c r="M53" i="7"/>
  <c r="M31" i="7"/>
  <c r="M37" i="7"/>
  <c r="M50" i="7"/>
  <c r="M51" i="7"/>
  <c r="M33" i="7"/>
  <c r="J10" i="7"/>
  <c r="M24" i="7"/>
  <c r="M45" i="7"/>
  <c r="M57" i="7"/>
  <c r="M47" i="7"/>
  <c r="M54" i="7"/>
  <c r="M29" i="7"/>
  <c r="M28" i="7"/>
  <c r="K12" i="7"/>
  <c r="M32" i="7"/>
  <c r="M36" i="7"/>
  <c r="M38" i="7"/>
  <c r="M48" i="7"/>
  <c r="M46" i="7"/>
  <c r="M34" i="7"/>
  <c r="M25" i="7"/>
  <c r="J13" i="7" l="1"/>
  <c r="O1" i="7"/>
  <c r="K10" i="7"/>
  <c r="N57" i="7"/>
  <c r="N34" i="7"/>
  <c r="N31" i="7"/>
  <c r="N46" i="7"/>
  <c r="N32" i="7"/>
  <c r="N26" i="7"/>
  <c r="N38" i="7"/>
  <c r="N37" i="7"/>
  <c r="N59" i="7"/>
  <c r="N25" i="7"/>
  <c r="K8" i="7"/>
  <c r="N28" i="7"/>
  <c r="N58" i="7"/>
  <c r="N30" i="7"/>
  <c r="N27" i="7"/>
  <c r="N51" i="7"/>
  <c r="L9" i="7"/>
  <c r="N29" i="7"/>
  <c r="N49" i="7"/>
  <c r="N33" i="7"/>
  <c r="N47" i="7"/>
  <c r="L12" i="7"/>
  <c r="N52" i="7"/>
  <c r="N45" i="7"/>
  <c r="N53" i="7"/>
  <c r="N36" i="7"/>
  <c r="N55" i="7"/>
  <c r="N24" i="7"/>
  <c r="N48" i="7"/>
  <c r="N54" i="7"/>
  <c r="L11" i="7"/>
  <c r="N50" i="7"/>
  <c r="L7" i="7"/>
  <c r="K13" i="7" l="1"/>
  <c r="P1" i="7"/>
  <c r="L10" i="7"/>
  <c r="O25" i="7"/>
  <c r="M7" i="7"/>
  <c r="O46" i="7"/>
  <c r="L8" i="7"/>
  <c r="O33" i="7"/>
  <c r="O36" i="7"/>
  <c r="O26" i="7"/>
  <c r="O57" i="7"/>
  <c r="M9" i="7"/>
  <c r="O31" i="7"/>
  <c r="O53" i="7"/>
  <c r="O32" i="7"/>
  <c r="O29" i="7"/>
  <c r="O55" i="7"/>
  <c r="O34" i="7"/>
  <c r="O27" i="7"/>
  <c r="O58" i="7"/>
  <c r="O51" i="7"/>
  <c r="O45" i="7"/>
  <c r="O48" i="7"/>
  <c r="O47" i="7"/>
  <c r="O59" i="7"/>
  <c r="O52" i="7"/>
  <c r="O24" i="7"/>
  <c r="O37" i="7"/>
  <c r="O54" i="7"/>
  <c r="O30" i="7"/>
  <c r="O49" i="7"/>
  <c r="O28" i="7"/>
  <c r="M12" i="7"/>
  <c r="M11" i="7"/>
  <c r="O50" i="7"/>
  <c r="O38" i="7"/>
  <c r="L13" i="7" l="1"/>
  <c r="Q1" i="7"/>
  <c r="N12" i="7"/>
  <c r="P26" i="7"/>
  <c r="P47" i="7"/>
  <c r="M8" i="7"/>
  <c r="P46" i="7"/>
  <c r="P36" i="7"/>
  <c r="M10" i="7"/>
  <c r="P58" i="7"/>
  <c r="P27" i="7"/>
  <c r="P29" i="7"/>
  <c r="P54" i="7"/>
  <c r="P30" i="7"/>
  <c r="P25" i="7"/>
  <c r="P50" i="7"/>
  <c r="P37" i="7"/>
  <c r="N7" i="7"/>
  <c r="P59" i="7"/>
  <c r="P45" i="7"/>
  <c r="P24" i="7"/>
  <c r="P55" i="7"/>
  <c r="N11" i="7"/>
  <c r="P33" i="7"/>
  <c r="P32" i="7"/>
  <c r="P57" i="7"/>
  <c r="P48" i="7"/>
  <c r="P49" i="7"/>
  <c r="P28" i="7"/>
  <c r="P51" i="7"/>
  <c r="P31" i="7"/>
  <c r="P53" i="7"/>
  <c r="P34" i="7"/>
  <c r="N9" i="7"/>
  <c r="P38" i="7"/>
  <c r="P52" i="7"/>
  <c r="M13" i="7" l="1"/>
  <c r="R1" i="7"/>
  <c r="Q31" i="7"/>
  <c r="Q57" i="7"/>
  <c r="Q47" i="7"/>
  <c r="Q52" i="7"/>
  <c r="Q30" i="7"/>
  <c r="Q38" i="7"/>
  <c r="N8" i="7"/>
  <c r="Q26" i="7"/>
  <c r="Q27" i="7"/>
  <c r="Q46" i="7"/>
  <c r="O7" i="7"/>
  <c r="O12" i="7"/>
  <c r="Q49" i="7"/>
  <c r="Q29" i="7"/>
  <c r="Q36" i="7"/>
  <c r="N10" i="7"/>
  <c r="Q33" i="7"/>
  <c r="Q50" i="7"/>
  <c r="Q58" i="7"/>
  <c r="Q53" i="7"/>
  <c r="Q37" i="7"/>
  <c r="Q25" i="7"/>
  <c r="Q24" i="7"/>
  <c r="O9" i="7"/>
  <c r="Q55" i="7"/>
  <c r="Q59" i="7"/>
  <c r="Q54" i="7"/>
  <c r="Q34" i="7"/>
  <c r="Q45" i="7"/>
  <c r="Q28" i="7"/>
  <c r="Q51" i="7"/>
  <c r="Q48" i="7"/>
  <c r="Q32" i="7"/>
  <c r="O11" i="7"/>
  <c r="N13" i="7" l="1"/>
  <c r="S1" i="7"/>
  <c r="R52" i="7"/>
  <c r="R38" i="7"/>
  <c r="R32" i="7"/>
  <c r="R28" i="7"/>
  <c r="R36" i="7"/>
  <c r="R51" i="7"/>
  <c r="R31" i="7"/>
  <c r="R27" i="7"/>
  <c r="R47" i="7"/>
  <c r="O8" i="7"/>
  <c r="R54" i="7"/>
  <c r="R59" i="7"/>
  <c r="P7" i="7"/>
  <c r="R48" i="7"/>
  <c r="R57" i="7"/>
  <c r="P11" i="7"/>
  <c r="P12" i="7"/>
  <c r="R24" i="7"/>
  <c r="R45" i="7"/>
  <c r="R26" i="7"/>
  <c r="P9" i="7"/>
  <c r="R33" i="7"/>
  <c r="R29" i="7"/>
  <c r="R30" i="7"/>
  <c r="R25" i="7"/>
  <c r="R37" i="7"/>
  <c r="R49" i="7"/>
  <c r="R46" i="7"/>
  <c r="R53" i="7"/>
  <c r="R55" i="7"/>
  <c r="R58" i="7"/>
  <c r="R34" i="7"/>
  <c r="O10" i="7"/>
  <c r="R50" i="7"/>
  <c r="O13" i="7" l="1"/>
  <c r="T1" i="7"/>
  <c r="S47" i="7"/>
  <c r="S25" i="7"/>
  <c r="S26" i="7"/>
  <c r="S29" i="7"/>
  <c r="S24" i="7"/>
  <c r="S33" i="7"/>
  <c r="S37" i="7"/>
  <c r="Q9" i="7"/>
  <c r="S49" i="7"/>
  <c r="S36" i="7"/>
  <c r="S54" i="7"/>
  <c r="Q7" i="7"/>
  <c r="S27" i="7"/>
  <c r="Q12" i="7"/>
  <c r="S48" i="7"/>
  <c r="P10" i="7"/>
  <c r="S31" i="7"/>
  <c r="S32" i="7"/>
  <c r="S28" i="7"/>
  <c r="S51" i="7"/>
  <c r="S57" i="7"/>
  <c r="S38" i="7"/>
  <c r="Q11" i="7"/>
  <c r="S52" i="7"/>
  <c r="S45" i="7"/>
  <c r="S59" i="7"/>
  <c r="S58" i="7"/>
  <c r="S50" i="7"/>
  <c r="S55" i="7"/>
  <c r="S30" i="7"/>
  <c r="S53" i="7"/>
  <c r="S34" i="7"/>
  <c r="P8" i="7"/>
  <c r="S46" i="7"/>
  <c r="P13" i="7" l="1"/>
  <c r="U1" i="7"/>
  <c r="T52" i="7"/>
  <c r="T55" i="7"/>
  <c r="T53" i="7"/>
  <c r="T29" i="7"/>
  <c r="T38" i="7"/>
  <c r="T46" i="7"/>
  <c r="R7" i="7"/>
  <c r="T24" i="7"/>
  <c r="T49" i="7"/>
  <c r="Q8" i="7"/>
  <c r="T27" i="7"/>
  <c r="Q10" i="7"/>
  <c r="T58" i="7"/>
  <c r="T28" i="7"/>
  <c r="T47" i="7"/>
  <c r="T30" i="7"/>
  <c r="T54" i="7"/>
  <c r="T34" i="7"/>
  <c r="R9" i="7"/>
  <c r="T51" i="7"/>
  <c r="T32" i="7"/>
  <c r="T37" i="7"/>
  <c r="T31" i="7"/>
  <c r="T26" i="7"/>
  <c r="T36" i="7"/>
  <c r="T33" i="7"/>
  <c r="T45" i="7"/>
  <c r="R12" i="7"/>
  <c r="R11" i="7"/>
  <c r="T50" i="7"/>
  <c r="T25" i="7"/>
  <c r="T59" i="7"/>
  <c r="T57" i="7"/>
  <c r="T48" i="7"/>
  <c r="Q13" i="7" l="1"/>
  <c r="V1" i="7"/>
  <c r="U58" i="7"/>
  <c r="U45" i="7"/>
  <c r="U36" i="7"/>
  <c r="U53" i="7"/>
  <c r="S11" i="7"/>
  <c r="U48" i="7"/>
  <c r="U55" i="7"/>
  <c r="U34" i="7"/>
  <c r="U32" i="7"/>
  <c r="R8" i="7"/>
  <c r="U24" i="7"/>
  <c r="U59" i="7"/>
  <c r="U26" i="7"/>
  <c r="S7" i="7"/>
  <c r="U57" i="7"/>
  <c r="U25" i="7"/>
  <c r="U29" i="7"/>
  <c r="U52" i="7"/>
  <c r="R10" i="7"/>
  <c r="U28" i="7"/>
  <c r="U49" i="7"/>
  <c r="U51" i="7"/>
  <c r="S12" i="7"/>
  <c r="U54" i="7"/>
  <c r="U33" i="7"/>
  <c r="U46" i="7"/>
  <c r="S9" i="7"/>
  <c r="U50" i="7"/>
  <c r="U31" i="7"/>
  <c r="U30" i="7"/>
  <c r="U38" i="7"/>
  <c r="U37" i="7"/>
  <c r="U47" i="7"/>
  <c r="U27" i="7"/>
  <c r="R13" i="7" l="1"/>
  <c r="W1" i="7"/>
  <c r="V34" i="7"/>
  <c r="V38" i="7"/>
  <c r="S8" i="7"/>
  <c r="V31" i="7"/>
  <c r="V53" i="7"/>
  <c r="V58" i="7"/>
  <c r="S10" i="7"/>
  <c r="V28" i="7"/>
  <c r="T11" i="7"/>
  <c r="V59" i="7"/>
  <c r="V37" i="7"/>
  <c r="V48" i="7"/>
  <c r="V36" i="7"/>
  <c r="V52" i="7"/>
  <c r="V25" i="7"/>
  <c r="V32" i="7"/>
  <c r="V57" i="7"/>
  <c r="T9" i="7"/>
  <c r="V24" i="7"/>
  <c r="V46" i="7"/>
  <c r="V54" i="7"/>
  <c r="V26" i="7"/>
  <c r="V27" i="7"/>
  <c r="V30" i="7"/>
  <c r="V45" i="7"/>
  <c r="T12" i="7"/>
  <c r="V50" i="7"/>
  <c r="V49" i="7"/>
  <c r="V55" i="7"/>
  <c r="V33" i="7"/>
  <c r="V29" i="7"/>
  <c r="V51" i="7"/>
  <c r="V47" i="7"/>
  <c r="T7" i="7"/>
  <c r="S13" i="7" l="1"/>
  <c r="X1" i="7"/>
  <c r="W53" i="7"/>
  <c r="W24" i="7"/>
  <c r="W51" i="7"/>
  <c r="T10" i="7"/>
  <c r="W27" i="7"/>
  <c r="U11" i="7"/>
  <c r="W57" i="7"/>
  <c r="W55" i="7"/>
  <c r="U9" i="7"/>
  <c r="W29" i="7"/>
  <c r="W36" i="7"/>
  <c r="W59" i="7"/>
  <c r="W28" i="7"/>
  <c r="W37" i="7"/>
  <c r="U7" i="7"/>
  <c r="W32" i="7"/>
  <c r="W30" i="7"/>
  <c r="W33" i="7"/>
  <c r="W45" i="7"/>
  <c r="W58" i="7"/>
  <c r="W48" i="7"/>
  <c r="W50" i="7"/>
  <c r="T8" i="7"/>
  <c r="W38" i="7"/>
  <c r="W46" i="7"/>
  <c r="W54" i="7"/>
  <c r="W47" i="7"/>
  <c r="W26" i="7"/>
  <c r="W34" i="7"/>
  <c r="W31" i="7"/>
  <c r="W49" i="7"/>
  <c r="W52" i="7"/>
  <c r="U12" i="7"/>
  <c r="W25" i="7"/>
  <c r="T13" i="7" l="1"/>
  <c r="Y1" i="7"/>
  <c r="X52" i="7"/>
  <c r="X49" i="7"/>
  <c r="X36" i="7"/>
  <c r="X47" i="7"/>
  <c r="X55" i="7"/>
  <c r="V7" i="7"/>
  <c r="X32" i="7"/>
  <c r="U8" i="7"/>
  <c r="X28" i="7"/>
  <c r="X30" i="7"/>
  <c r="V9" i="7"/>
  <c r="X24" i="7"/>
  <c r="X25" i="7"/>
  <c r="X27" i="7"/>
  <c r="X53" i="7"/>
  <c r="X59" i="7"/>
  <c r="U10" i="7"/>
  <c r="X31" i="7"/>
  <c r="X50" i="7"/>
  <c r="X54" i="7"/>
  <c r="X48" i="7"/>
  <c r="X29" i="7"/>
  <c r="X58" i="7"/>
  <c r="X33" i="7"/>
  <c r="X45" i="7"/>
  <c r="X46" i="7"/>
  <c r="X57" i="7"/>
  <c r="X26" i="7"/>
  <c r="X34" i="7"/>
  <c r="V11" i="7"/>
  <c r="X38" i="7"/>
  <c r="X51" i="7"/>
  <c r="V12" i="7"/>
  <c r="X37" i="7"/>
  <c r="U13" i="7" l="1"/>
  <c r="Z1" i="7"/>
  <c r="Y58" i="7"/>
  <c r="Y36" i="7"/>
  <c r="Y31" i="7"/>
  <c r="V10" i="7"/>
  <c r="W12" i="7"/>
  <c r="Y45" i="7"/>
  <c r="Y34" i="7"/>
  <c r="W11" i="7"/>
  <c r="Y51" i="7"/>
  <c r="Y50" i="7"/>
  <c r="Y28" i="7"/>
  <c r="Y49" i="7"/>
  <c r="W7" i="7"/>
  <c r="Y27" i="7"/>
  <c r="Y24" i="7"/>
  <c r="W9" i="7"/>
  <c r="Y48" i="7"/>
  <c r="Y29" i="7"/>
  <c r="Y59" i="7"/>
  <c r="Y26" i="7"/>
  <c r="Y46" i="7"/>
  <c r="Y33" i="7"/>
  <c r="Y32" i="7"/>
  <c r="Y52" i="7"/>
  <c r="Y30" i="7"/>
  <c r="Y57" i="7"/>
  <c r="Y25" i="7"/>
  <c r="Y53" i="7"/>
  <c r="Y54" i="7"/>
  <c r="Y47" i="7"/>
  <c r="Y38" i="7"/>
  <c r="Y55" i="7"/>
  <c r="Y37" i="7"/>
  <c r="V8" i="7"/>
  <c r="V13" i="7" l="1"/>
  <c r="AA1" i="7"/>
  <c r="Z30" i="7"/>
  <c r="Z51" i="7"/>
  <c r="W10" i="7"/>
  <c r="W8" i="7"/>
  <c r="Z24" i="7"/>
  <c r="Z52" i="7"/>
  <c r="Z57" i="7"/>
  <c r="X11" i="7"/>
  <c r="Z46" i="7"/>
  <c r="Z47" i="7"/>
  <c r="Z33" i="7"/>
  <c r="Z59" i="7"/>
  <c r="Z53" i="7"/>
  <c r="Z45" i="7"/>
  <c r="Z25" i="7"/>
  <c r="Z37" i="7"/>
  <c r="Z27" i="7"/>
  <c r="Z50" i="7"/>
  <c r="X9" i="7"/>
  <c r="Z29" i="7"/>
  <c r="Z34" i="7"/>
  <c r="Z38" i="7"/>
  <c r="Z55" i="7"/>
  <c r="Z36" i="7"/>
  <c r="Z31" i="7"/>
  <c r="X12" i="7"/>
  <c r="Z28" i="7"/>
  <c r="Z58" i="7"/>
  <c r="Z48" i="7"/>
  <c r="Z32" i="7"/>
  <c r="Z54" i="7"/>
  <c r="Z49" i="7"/>
  <c r="X7" i="7"/>
  <c r="Z26" i="7"/>
  <c r="W13" i="7" l="1"/>
  <c r="AB1" i="7"/>
  <c r="AA52" i="7"/>
  <c r="AA24" i="7"/>
  <c r="AA25" i="7"/>
  <c r="AA51" i="7"/>
  <c r="AA29" i="7"/>
  <c r="AA38" i="7"/>
  <c r="AA34" i="7"/>
  <c r="AA48" i="7"/>
  <c r="Y12" i="7"/>
  <c r="Y7" i="7"/>
  <c r="AA28" i="7"/>
  <c r="AA55" i="7"/>
  <c r="X10" i="7"/>
  <c r="AA47" i="7"/>
  <c r="AA37" i="7"/>
  <c r="X8" i="7"/>
  <c r="AA27" i="7"/>
  <c r="Y9" i="7"/>
  <c r="AA53" i="7"/>
  <c r="AA31" i="7"/>
  <c r="AA59" i="7"/>
  <c r="AA49" i="7"/>
  <c r="Y11" i="7"/>
  <c r="AA32" i="7"/>
  <c r="AA57" i="7"/>
  <c r="AA45" i="7"/>
  <c r="AA46" i="7"/>
  <c r="AA50" i="7"/>
  <c r="AA30" i="7"/>
  <c r="AA54" i="7"/>
  <c r="AA33" i="7"/>
  <c r="AA36" i="7"/>
  <c r="AA26" i="7"/>
  <c r="AA58" i="7"/>
  <c r="X13" i="7" l="1"/>
  <c r="AC1" i="7"/>
  <c r="AB37" i="7"/>
  <c r="AB27" i="7"/>
  <c r="AB28" i="7"/>
  <c r="Z9" i="7"/>
  <c r="AB29" i="7"/>
  <c r="AB59" i="7"/>
  <c r="Z12" i="7"/>
  <c r="AB52" i="7"/>
  <c r="AB32" i="7"/>
  <c r="Y10" i="7"/>
  <c r="AB34" i="7"/>
  <c r="Z7" i="7"/>
  <c r="AB47" i="7"/>
  <c r="Y8" i="7"/>
  <c r="AB26" i="7"/>
  <c r="AB50" i="7"/>
  <c r="Z11" i="7"/>
  <c r="AB55" i="7"/>
  <c r="AB51" i="7"/>
  <c r="AB33" i="7"/>
  <c r="AB36" i="7"/>
  <c r="AB24" i="7"/>
  <c r="AB48" i="7"/>
  <c r="AB46" i="7"/>
  <c r="AB53" i="7"/>
  <c r="AB58" i="7"/>
  <c r="AB31" i="7"/>
  <c r="AB49" i="7"/>
  <c r="AB57" i="7"/>
  <c r="AB38" i="7"/>
  <c r="AB54" i="7"/>
  <c r="AB45" i="7"/>
  <c r="AB25" i="7"/>
  <c r="AB30" i="7"/>
  <c r="Y13" i="7" l="1"/>
  <c r="AD1" i="7"/>
  <c r="AC24" i="7"/>
  <c r="AC54" i="7"/>
  <c r="AC47" i="7"/>
  <c r="AC51" i="7"/>
  <c r="AC37" i="7"/>
  <c r="AC28" i="7"/>
  <c r="AC25" i="7"/>
  <c r="AC38" i="7"/>
  <c r="AC49" i="7"/>
  <c r="AA11" i="7"/>
  <c r="AC26" i="7"/>
  <c r="AC46" i="7"/>
  <c r="AC31" i="7"/>
  <c r="AC27" i="7"/>
  <c r="Z8" i="7"/>
  <c r="AC34" i="7"/>
  <c r="AC32" i="7"/>
  <c r="AC48" i="7"/>
  <c r="AC59" i="7"/>
  <c r="AC53" i="7"/>
  <c r="AC45" i="7"/>
  <c r="AC52" i="7"/>
  <c r="Z10" i="7"/>
  <c r="AC36" i="7"/>
  <c r="AA9" i="7"/>
  <c r="AC57" i="7"/>
  <c r="AC30" i="7"/>
  <c r="AC58" i="7"/>
  <c r="AC55" i="7"/>
  <c r="AC50" i="7"/>
  <c r="AC29" i="7"/>
  <c r="AA12" i="7"/>
  <c r="AA7" i="7"/>
  <c r="AC33" i="7"/>
  <c r="Z13" i="7" l="1"/>
  <c r="AE1" i="7"/>
  <c r="AD45" i="7"/>
  <c r="AD33" i="7"/>
  <c r="AD29" i="7"/>
  <c r="AD55" i="7"/>
  <c r="AD52" i="7"/>
  <c r="AD49" i="7"/>
  <c r="AD54" i="7"/>
  <c r="AB9" i="7"/>
  <c r="AD24" i="7"/>
  <c r="AD37" i="7"/>
  <c r="AB7" i="7"/>
  <c r="AB11" i="7"/>
  <c r="AD27" i="7"/>
  <c r="AA10" i="7"/>
  <c r="AD58" i="7"/>
  <c r="AD26" i="7"/>
  <c r="AD34" i="7"/>
  <c r="AD25" i="7"/>
  <c r="AD38" i="7"/>
  <c r="AD59" i="7"/>
  <c r="AD57" i="7"/>
  <c r="AD48" i="7"/>
  <c r="AA8" i="7"/>
  <c r="AD53" i="7"/>
  <c r="AB12" i="7"/>
  <c r="AD28" i="7"/>
  <c r="AD47" i="7"/>
  <c r="AD31" i="7"/>
  <c r="AD30" i="7"/>
  <c r="AD46" i="7"/>
  <c r="AD50" i="7"/>
  <c r="AD32" i="7"/>
  <c r="AD51" i="7"/>
  <c r="AD36" i="7"/>
  <c r="AA13" i="7" l="1"/>
  <c r="AF1" i="7"/>
  <c r="AE32" i="7"/>
  <c r="AE58" i="7"/>
  <c r="AC11" i="7"/>
  <c r="AE48" i="7"/>
  <c r="AE28" i="7"/>
  <c r="AE29" i="7"/>
  <c r="AE45" i="7"/>
  <c r="AE34" i="7"/>
  <c r="AE59" i="7"/>
  <c r="AE24" i="7"/>
  <c r="AC7" i="7"/>
  <c r="AE27" i="7"/>
  <c r="AE55" i="7"/>
  <c r="AE46" i="7"/>
  <c r="AC12" i="7"/>
  <c r="AE54" i="7"/>
  <c r="AE57" i="7"/>
  <c r="AE37" i="7"/>
  <c r="AE36" i="7"/>
  <c r="AC9" i="7"/>
  <c r="AE50" i="7"/>
  <c r="AB10" i="7"/>
  <c r="AE51" i="7"/>
  <c r="AE26" i="7"/>
  <c r="AE33" i="7"/>
  <c r="AE52" i="7"/>
  <c r="AE38" i="7"/>
  <c r="AE53" i="7"/>
  <c r="AB8" i="7"/>
  <c r="AE47" i="7"/>
  <c r="AE25" i="7"/>
  <c r="AE30" i="7"/>
  <c r="AE31" i="7"/>
  <c r="AE49" i="7"/>
  <c r="AB13" i="7" l="1"/>
  <c r="AG1" i="7"/>
  <c r="AF25" i="7"/>
  <c r="AF59" i="7"/>
  <c r="AF27" i="7"/>
  <c r="AF38" i="7"/>
  <c r="AF58" i="7"/>
  <c r="AF49" i="7"/>
  <c r="AC8" i="7"/>
  <c r="AF52" i="7"/>
  <c r="AF31" i="7"/>
  <c r="AF24" i="7"/>
  <c r="AF26" i="7"/>
  <c r="AF50" i="7"/>
  <c r="AF55" i="7"/>
  <c r="AF46" i="7"/>
  <c r="AF34" i="7"/>
  <c r="AD7" i="7"/>
  <c r="AD9" i="7"/>
  <c r="AF36" i="7"/>
  <c r="AF45" i="7"/>
  <c r="AF54" i="7"/>
  <c r="AC10" i="7"/>
  <c r="AD11" i="7"/>
  <c r="AF29" i="7"/>
  <c r="AF51" i="7"/>
  <c r="AF48" i="7"/>
  <c r="AF57" i="7"/>
  <c r="AF32" i="7"/>
  <c r="AF47" i="7"/>
  <c r="AF28" i="7"/>
  <c r="AF30" i="7"/>
  <c r="AF37" i="7"/>
  <c r="AF53" i="7"/>
  <c r="AF33" i="7"/>
  <c r="AD12" i="7"/>
  <c r="AC13" i="7" l="1"/>
  <c r="AG53" i="7"/>
  <c r="AG24" i="7"/>
  <c r="AG38" i="7"/>
  <c r="AG46" i="7"/>
  <c r="AG31" i="7"/>
  <c r="AG37" i="7"/>
  <c r="AG47" i="7"/>
  <c r="AG33" i="7"/>
  <c r="AG57" i="7"/>
  <c r="AG59" i="7"/>
  <c r="AG48" i="7"/>
  <c r="AE12" i="7"/>
  <c r="AE11" i="7"/>
  <c r="AD8" i="7"/>
  <c r="AG58" i="7"/>
  <c r="AG49" i="7"/>
  <c r="AG52" i="7"/>
  <c r="AG25" i="7"/>
  <c r="AG29" i="7"/>
  <c r="AG26" i="7"/>
  <c r="AG27" i="7"/>
  <c r="AG34" i="7"/>
  <c r="AG54" i="7"/>
  <c r="AE9" i="7"/>
  <c r="AG51" i="7"/>
  <c r="AG36" i="7"/>
  <c r="AG30" i="7"/>
  <c r="AG32" i="7"/>
  <c r="AE7" i="7"/>
  <c r="AG50" i="7"/>
  <c r="AD10" i="7"/>
  <c r="AG45" i="7"/>
  <c r="AG55" i="7"/>
  <c r="AG28" i="7"/>
  <c r="AD13" i="7" l="1"/>
  <c r="AF7" i="7"/>
  <c r="AF9" i="7"/>
  <c r="AF12" i="7"/>
  <c r="AE8" i="7"/>
  <c r="AF11" i="7"/>
  <c r="AE10" i="7"/>
  <c r="AE13" i="7" l="1"/>
  <c r="AF8" i="7"/>
  <c r="AG7" i="7"/>
  <c r="AG11" i="7"/>
  <c r="AG9" i="7"/>
  <c r="AF10" i="7"/>
  <c r="AG12" i="7"/>
  <c r="AF13" i="7" l="1"/>
  <c r="AG8" i="7"/>
  <c r="AG10" i="7"/>
  <c r="AG13" i="7" l="1"/>
</calcChain>
</file>

<file path=xl/sharedStrings.xml><?xml version="1.0" encoding="utf-8"?>
<sst xmlns="http://schemas.openxmlformats.org/spreadsheetml/2006/main" count="8794" uniqueCount="156">
  <si>
    <t xml:space="preserve"> </t>
  </si>
  <si>
    <t>Notice</t>
  </si>
  <si>
    <t xml:space="preserve">Ernst &amp; Young ("EY") was engaged on the instructions of NSW Electricity Networks Operations Pty Limited as trustee for NSW Electricity Networks Operations Trust ("TransGrid" or “Client”) to undertake market modelling of system costs and benefits to support the improving stability in south-western New South Wales (SWNSW) Regulatory Investment Test for Transmission (“SWNSW RIT-T”). 
</t>
  </si>
  <si>
    <t xml:space="preserve">EY has prepared the Workbook under the directions of the Client. EY has not been engaged to act, and has not acted, as advisor to any other party. Accordingly, EY makes no representations as to the appropriateness, accuracy or completeness of the Workbook for any other party's purposes.
</t>
  </si>
  <si>
    <t xml:space="preserve">No reliance may be placed upon the Workbook or any of its contents by any party other than the Client (“Third Parties”). Any Third Party receiving a copy of the Workbook must make and rely on their own enquiries in relation to the issues to which the Workbook relates, the contents of the Workbook and all matters arising from or relating to or in any way connected with the Workbook or its contents.
</t>
  </si>
  <si>
    <t xml:space="preserve">EY disclaims all responsibility to any Third Parties for any loss or liability that the Third Parties may suffer or incur arising from or relating to or in any way connected with the contents of the Workbook, the provision of the Workbook to the Third Parties or the reliance upon the Workbook by the Third Parties.
</t>
  </si>
  <si>
    <t xml:space="preserve">No claim or demand or any actions or proceedings may be brought against EY arising from or connected with the contents of the Workbook or the provision of the Workbook to the Third Parties. EY will be released and forever discharged from any such claims, demands, actions or proceedings.
</t>
  </si>
  <si>
    <t xml:space="preserve">Our work commenced on 23 September 2020 and was completed on 4 May 2021. Therefore, our Workbook does not take account of events or circumstances arising after 4 May 2021 and we have no responsibility to update the Workbook for such events or circumstances.
</t>
  </si>
  <si>
    <t xml:space="preserve">In preparing this Workbook we have considered and relied upon information from a range of sources believed to be reliable and accurate. We do not imply, and it should not be construed, that we have verified any of the information provided to us, or that our enquiries could have identified any matter that a more extensive examination might disclose.
</t>
  </si>
  <si>
    <t xml:space="preserve">The work performed as part of our scope considers information provided to us and a number of combinations of input assumptions relating to future conditions, which may not necessarily represent actual or most likely future conditions. Additionally, modelling work performed as part of our scope inherently requires assumptions about future behaviours and market interactions, which may result in forecasts that deviate from future conditions. There will usually be differences between estimated and actual results, because events and circumstances frequently do not occur as expected, and those differences may be material. We take no responsibility that the projected outcomes will be achieved, if any.
</t>
  </si>
  <si>
    <t xml:space="preserve">We highlight that our analysis and Workbook do not constitute investment advice or a recommendation to you on a future course of action. We provide no assurance that the scenarios we have modelled will be accepted by any relevant authority or third party.
</t>
  </si>
  <si>
    <t xml:space="preserve">The modelling outputs included in the attached sheets are based on the assumptions stated and on information provided by the Client and other information sources used during the course of the engagement. The outputs are contingent on the collection of assumptions as agreed with the Client, and no consideration has been given to other market events, announcements or other changing circumstances. Neither EY nor any partner, director or employee thereof undertakes responsibility in any way whatsoever to any person in respect of errors in this Workbook arising from incorrect information provided by the Client or other information sources used.
</t>
  </si>
  <si>
    <t xml:space="preserve">EY has consented to the Workbook being published electronically on the Client’s website alongside the Report and Addendum for informational purposes only. EY has not consented to distribution or disclosure beyond this. The material contained in the Workbook, including the EY logo, is copyright. The copyright in the material contained in the Workbook itself, excluding EY logo, vests in the Client. The Workbook, including the EY logo, cannot be altered without prior written permission from EY.
</t>
  </si>
  <si>
    <t>EY’s liability is limited by a scheme approved under Professional Standards Legislation.</t>
  </si>
  <si>
    <t>Change log</t>
  </si>
  <si>
    <t>Acronyms</t>
  </si>
  <si>
    <t>AEMO</t>
  </si>
  <si>
    <t>Australian Energy Market Operator</t>
  </si>
  <si>
    <t>CCGT</t>
  </si>
  <si>
    <t>Closed cycle gas turbine</t>
  </si>
  <si>
    <t>Diesel</t>
  </si>
  <si>
    <t>Diesel generator</t>
  </si>
  <si>
    <t>Distributed PV</t>
  </si>
  <si>
    <t>PV non-scheduled generators (PVNSG) and Rooftop PV</t>
  </si>
  <si>
    <t>DSP</t>
  </si>
  <si>
    <t>Demand-side participation</t>
  </si>
  <si>
    <t>ESOO</t>
  </si>
  <si>
    <t>Electricity Statement Of Opportunities</t>
  </si>
  <si>
    <t>FOM</t>
  </si>
  <si>
    <t>Fixed operations and maintenance</t>
  </si>
  <si>
    <t>Gas - Steam</t>
  </si>
  <si>
    <t>Gas-powered steam turbine</t>
  </si>
  <si>
    <t>GWh</t>
  </si>
  <si>
    <t>Gigawatt-hours</t>
  </si>
  <si>
    <t>LS Battery</t>
  </si>
  <si>
    <t>Explicitly modelled existing and new entrant (8 hour or less) battery storage</t>
  </si>
  <si>
    <t>MW</t>
  </si>
  <si>
    <t>Megawatts</t>
  </si>
  <si>
    <t>NEM</t>
  </si>
  <si>
    <t>National Electricity Market</t>
  </si>
  <si>
    <t>OCGT</t>
  </si>
  <si>
    <t>Open cycle gas turbine</t>
  </si>
  <si>
    <t>PACR</t>
  </si>
  <si>
    <t>Project Assessment Conclusions Report</t>
  </si>
  <si>
    <t>PV</t>
  </si>
  <si>
    <t>Photovoltaic</t>
  </si>
  <si>
    <t>PVNSG</t>
  </si>
  <si>
    <t>PV non-scheduled generators</t>
  </si>
  <si>
    <t>USE</t>
  </si>
  <si>
    <t>Unserved energy</t>
  </si>
  <si>
    <t>VOM</t>
  </si>
  <si>
    <t>Variable operations and maintenance</t>
  </si>
  <si>
    <t>VPP</t>
  </si>
  <si>
    <t>Virtual power plants</t>
  </si>
  <si>
    <t>Notes</t>
  </si>
  <si>
    <t>1. Base Case simulations do not include any SWNSW option.</t>
  </si>
  <si>
    <t>2. Tumut 3 generation is included in Hydro, whereas Tumut 3 pump is included in Pumped Hydro Pump.</t>
  </si>
  <si>
    <t>3. REZ expansion costs only capture intra-regional network augmentations. These costs do not include the cost of interconnectors.</t>
  </si>
  <si>
    <t>4. New entrant capacity and retiring capacity for allowable generators are made at the beginning of each financial year, on 1 July.</t>
  </si>
  <si>
    <t>5. Other non-scheduled generation is handled on the demand side as per AEMO's 2019 ISP.</t>
  </si>
  <si>
    <t>Black Coal</t>
  </si>
  <si>
    <t>Option1</t>
  </si>
  <si>
    <t>Hydro</t>
  </si>
  <si>
    <t>OCGT / Diesel</t>
  </si>
  <si>
    <t>USE &amp; DSP</t>
  </si>
  <si>
    <t>Solar PV</t>
  </si>
  <si>
    <t>Wind</t>
  </si>
  <si>
    <t>LS Battery pump</t>
  </si>
  <si>
    <t>Brown Coal</t>
  </si>
  <si>
    <t>Pumped Hydro Pump</t>
  </si>
  <si>
    <t>Pumped Hydro</t>
  </si>
  <si>
    <t>Transmission</t>
  </si>
  <si>
    <t>VPP pump</t>
  </si>
  <si>
    <t>Behind the meter battery</t>
  </si>
  <si>
    <t>Behind the meter battery pump</t>
  </si>
  <si>
    <t>2021-22</t>
  </si>
  <si>
    <t>Fuel</t>
  </si>
  <si>
    <t>Compare</t>
  </si>
  <si>
    <t>to</t>
  </si>
  <si>
    <t>BaseCase</t>
  </si>
  <si>
    <t>Select region</t>
  </si>
  <si>
    <t>Real June 2019 dollars ($m) discounted to June 2020</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</si>
  <si>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</si>
  <si>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</si>
  <si>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</si>
  <si>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</si>
  <si>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</si>
  <si>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</si>
  <si>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</si>
  <si>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</si>
  <si>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</si>
  <si>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</si>
  <si>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</si>
  <si>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</si>
  <si>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</si>
  <si>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</si>
  <si>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</si>
  <si>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</si>
  <si>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</si>
  <si>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</si>
  <si>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</si>
  <si>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</si>
  <si>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</si>
  <si>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</si>
  <si>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</si>
  <si>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</si>
  <si>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Build</t>
  </si>
  <si>
    <t>CAPEX</t>
  </si>
  <si>
    <t>REZ Tx</t>
  </si>
  <si>
    <t>REZ</t>
  </si>
  <si>
    <t>USE+DSP</t>
  </si>
  <si>
    <t>Total cumulative market benefits</t>
  </si>
  <si>
    <t>Capacity difference (MW)</t>
  </si>
  <si>
    <t>Pumped Hydro pump</t>
  </si>
  <si>
    <t>Generation difference (GWh)*</t>
  </si>
  <si>
    <t>Annual capacity factor by technology - Base Case,  Central Scenario</t>
  </si>
  <si>
    <t>Explicitly modelled generation</t>
  </si>
  <si>
    <t>Region</t>
  </si>
  <si>
    <t>Technology</t>
  </si>
  <si>
    <t>NSW1</t>
  </si>
  <si>
    <t>QLD1</t>
  </si>
  <si>
    <t>VIC1</t>
  </si>
  <si>
    <t>SA1</t>
  </si>
  <si>
    <t>TAS1</t>
  </si>
  <si>
    <t>Explicitly modelled pumping</t>
  </si>
  <si>
    <t>Non-controllable capacity</t>
  </si>
  <si>
    <t>Annual as-generated generation by technology (GWh) - Base Case, Central Scenario</t>
  </si>
  <si>
    <t>Total excluding storage</t>
  </si>
  <si>
    <t>Installed capacity by technology (MW) - Base Case, Central Scenario</t>
  </si>
  <si>
    <t>Capacity calculated on 1 July. In early study years some wind and solar projects enter later in the financial year and are therefore reflected in the following financial year's capacity.</t>
  </si>
  <si>
    <t>VOM cost by technology ($000s) - Base Case, Central Scenario</t>
  </si>
  <si>
    <t>Real June 2019 dollars discounted to June 2020</t>
  </si>
  <si>
    <t>FOM cost by technology ($000s) - Base Case, Central Scenario</t>
  </si>
  <si>
    <t>Real June 2019 dollars discounted to June 2020. For new entrant capacity, the FOM is incurred annually in modelling. For existing capacity, FOM is considered to be a sunk cost, since the fixed retirement dates are assumed to be the same in the Base Case and the case with SWNSW. As such, early retirements are presented as an annual FOM saving, or negative cost, that continues until the assumed fixed date retirement.</t>
  </si>
  <si>
    <t>Fuel cost by technology ($000s) - Base Case, Central Scenario</t>
  </si>
  <si>
    <t>New generation build cost (CAPEX) by technology ($000s) - Base Case, Central Scenario</t>
  </si>
  <si>
    <t>CAPEX (Install)</t>
  </si>
  <si>
    <t>Real June 2019 dollars discounted to June 2020. The total capital costs are annualised for modelling purposes.</t>
  </si>
  <si>
    <t>REZ transmission expansion cost by region ($000s) - Base Case, Central Scenario</t>
  </si>
  <si>
    <t>REZ Expansion</t>
  </si>
  <si>
    <t>Real June 2019 dollars discounted to June 2020. As with the total capital costs, the REZ transmission expansion costs are annualised for modelling purposes.</t>
  </si>
  <si>
    <t>Total</t>
  </si>
  <si>
    <t>USE &amp; DSP cost by region ($000s) - Base Case, Central Scenario</t>
  </si>
  <si>
    <t>Annual capacity factor by technology - SWNSW Option 1,  Central Scenario</t>
  </si>
  <si>
    <t>Annual as-generated generation by technology (GWh) - SWNSW Option 1, Central Scenario</t>
  </si>
  <si>
    <t>Installed capacity by technology (MW) - SWNSW Option 1, Central Scenario</t>
  </si>
  <si>
    <t>VOM cost by technology ($000s) - SWNSW Option 1, Central Scenario</t>
  </si>
  <si>
    <t>FOM cost by technology ($000s) - SWNSW Option 1, Central Scenario</t>
  </si>
  <si>
    <t>Fuel cost by technology ($000s) - SWNSW Option 1, Central Scenario</t>
  </si>
  <si>
    <t>New generation build cost (CAPEX) by technology ($000s) - SWNSW Option 1, Central Scenario</t>
  </si>
  <si>
    <t>REZ transmission expansion cost by region ($000s) - SWNSW Option 1, Central Scenario</t>
  </si>
  <si>
    <t>USE &amp; DSP cost by region ($000s) - SWNSW Option 1, Central Scenario</t>
  </si>
  <si>
    <t>-</t>
  </si>
  <si>
    <t>*Generation shown is as-generated while demand met is sent-out. The difference in as-generated generation between SWNSW Option 1 and the Base Case is due to different auxiliaries and losses.</t>
  </si>
  <si>
    <t>SWNSW Market Modelling Result Workbooks supporting the Addendum to the PADR, Central Scenario (Central Option1).</t>
  </si>
  <si>
    <t xml:space="preserve">The results of Ernst &amp; Young’s work, including the assumptions and qualifications made in preparing the workbook dated 22 September 2021 (“Workbook”), are set out in Ernst &amp; Young's report dated 22 September 2021 ("Report"). The Workbook and Report should be read in their entirety including this notice, the applicable scope of the work and any limitations. A reference to the Workbook includes any part of the Workbook. No further work has been undertaken by Ernst &amp; Young since the date of the Workbook to update 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</si>
</sst>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0.00"/>
    <numFmt numFmtId="166" formatCode="&quot;$&quot;#,##0"/>
  </numFmts>
  <fonts count="18" x14ac:knownFonts="1">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i/>
      <sz val="11"/>
      <color theme="1"/>
      <name val="Calibri"/>
      <family val="2"/>
      <scheme val="minor"/>
    </font>
    <font>
      <sz val="11"/>
      <name val="Calibri"/>
      <family val="2"/>
      <scheme val="minor"/>
    </font>
    <font>
      <sz val="18"/>
      <color rgb="FFFFE600"/>
      <name val="Arial"/>
      <family val="2"/>
    </font>
    <font>
      <sz val="18"/>
      <color rgb="FFFFD200"/>
      <name val="Arial"/>
      <family val="2"/>
    </font>
    <font>
      <b/>
      <sz val="18"/>
      <color rgb="FF3F3F3F"/>
      <name val="Arial"/>
      <family val="2"/>
    </font>
    <font>
      <sz val="18"/>
      <color rgb="FFFFE600"/>
      <name val="EYInterstate"/>
    </font>
    <font>
      <sz val="18"/>
      <color rgb="FFFFD200"/>
      <name val="EYInterstate"/>
    </font>
    <font>
      <i/>
      <sz val="11"/>
      <color theme="1"/>
      <name val="Calibri"/>
      <family val="2"/>
      <scheme val="minor"/>
    </font>
    <font>
      <b/>
      <sz val="11"/>
      <name val="Calibri"/>
      <family val="2"/>
      <scheme val="minor"/>
    </font>
    <font>
      <b/>
      <sz val="12"/>
      <color rgb="FFFFE600"/>
      <name val="Arial"/>
      <family val="2"/>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0" tint="-0.499984740745262"/>
        <bgColor indexed="64"/>
      </patternFill>
    </fill>
    <fill>
      <patternFill patternType="solid">
        <fgColor theme="0"/>
        <bgColor indexed="64"/>
      </patternFill>
    </fill>
    <fill>
      <patternFill patternType="solid">
        <fgColor rgb="FFFFFFFF"/>
        <bgColor indexed="64"/>
      </patternFill>
    </fill>
    <fill>
      <patternFill patternType="solid">
        <fgColor rgb="FF747480"/>
        <bgColor indexed="64"/>
      </patternFill>
    </fill>
    <fill>
      <patternFill patternType="solid">
        <fgColor rgb="FFC4C4CD"/>
        <bgColor indexed="64"/>
      </patternFill>
    </fill>
    <fill>
      <patternFill patternType="solid">
        <fgColor rgb="FFFFE600"/>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
    <xf numFmtId="0" fontId="0" fillId="0" borderId="0"/>
    <xf numFmtId="9" fontId="1" fillId="0" borderId="0" applyFont="0" applyFill="0" applyBorder="0" applyAlignment="0" applyProtection="0"/>
    <xf numFmtId="0" fontId="2" fillId="2" borderId="1" applyNumberFormat="0" applyAlignment="0" applyProtection="0"/>
    <xf numFmtId="0" fontId="3" fillId="3" borderId="2" applyNumberFormat="0" applyAlignment="0" applyProtection="0"/>
    <xf numFmtId="0" fontId="7" fillId="0" borderId="0"/>
  </cellStyleXfs>
  <cellXfs count="40">
    <xf numFmtId="0" fontId="0" fillId="0" borderId="0" xfId="0"/>
    <xf numFmtId="0" fontId="7" fillId="0" borderId="0" xfId="4"/>
    <xf numFmtId="0" fontId="8" fillId="0" borderId="0" xfId="0" applyFont="1"/>
    <xf numFmtId="14" fontId="0" fillId="0" borderId="0" xfId="0" applyNumberFormat="1"/>
    <xf numFmtId="164" fontId="0" fillId="0" borderId="0" xfId="0" applyNumberFormat="1" applyAlignment="1">
      <alignment wrapText="1"/>
    </xf>
    <xf numFmtId="0" fontId="0" fillId="0" borderId="0" xfId="0" applyFill="1"/>
    <xf numFmtId="164" fontId="0" fillId="0" borderId="0" xfId="0" applyNumberFormat="1"/>
    <xf numFmtId="14" fontId="9" fillId="0" borderId="0" xfId="0" applyNumberFormat="1" applyFont="1"/>
    <xf numFmtId="0" fontId="0" fillId="0" borderId="0" xfId="0" applyAlignment="1">
      <alignment horizontal="left"/>
    </xf>
    <xf numFmtId="0" fontId="2" fillId="2" borderId="1" xfId="2"/>
    <xf numFmtId="0" fontId="10" fillId="4" borderId="0" xfId="0" applyFont="1" applyFill="1"/>
    <xf numFmtId="0" fontId="11" fillId="4" borderId="0" xfId="0" applyFont="1" applyFill="1"/>
    <xf numFmtId="0" fontId="12" fillId="3" borderId="2" xfId="3" applyFont="1"/>
    <xf numFmtId="0" fontId="0" fillId="5" borderId="0" xfId="0" applyFill="1"/>
    <xf numFmtId="0" fontId="6" fillId="5" borderId="0" xfId="0" applyFont="1" applyFill="1"/>
    <xf numFmtId="0" fontId="13" fillId="4" borderId="0" xfId="0" applyFont="1" applyFill="1"/>
    <xf numFmtId="0" fontId="14" fillId="4" borderId="0" xfId="0" applyFont="1" applyFill="1"/>
    <xf numFmtId="0" fontId="5" fillId="5" borderId="0" xfId="0" applyFont="1" applyFill="1"/>
    <xf numFmtId="0" fontId="15" fillId="6" borderId="0" xfId="0" applyFont="1" applyFill="1"/>
    <xf numFmtId="0" fontId="4" fillId="7" borderId="0" xfId="0" applyFont="1" applyFill="1"/>
    <xf numFmtId="166" fontId="0" fillId="5" borderId="0" xfId="0" applyNumberFormat="1" applyFill="1"/>
    <xf numFmtId="166" fontId="5" fillId="8" borderId="0" xfId="0" applyNumberFormat="1" applyFont="1" applyFill="1"/>
    <xf numFmtId="166" fontId="0" fillId="8" borderId="0" xfId="0" applyNumberFormat="1" applyFill="1"/>
    <xf numFmtId="165" fontId="0" fillId="8" borderId="0" xfId="0" applyNumberFormat="1" applyFill="1"/>
    <xf numFmtId="2" fontId="0" fillId="5" borderId="0" xfId="0" applyNumberFormat="1" applyFill="1"/>
    <xf numFmtId="0" fontId="16" fillId="9" borderId="0" xfId="0" applyFont="1" applyFill="1" applyAlignment="1"/>
    <xf numFmtId="166" fontId="16" fillId="9" borderId="0" xfId="0" applyNumberFormat="1" applyFont="1" applyFill="1" applyAlignment="1"/>
    <xf numFmtId="3" fontId="0" fillId="8" borderId="0" xfId="0" applyNumberFormat="1" applyFont="1" applyFill="1"/>
    <xf numFmtId="0" fontId="15" fillId="5" borderId="0" xfId="0" applyFont="1" applyFill="1"/>
    <xf numFmtId="0" fontId="17" fillId="7" borderId="0" xfId="0" applyFont="1" applyFill="1" applyAlignment="1">
      <alignment vertical="center"/>
    </xf>
    <xf numFmtId="0" fontId="0" fillId="6" borderId="0" xfId="0" applyFill="1"/>
    <xf numFmtId="0" fontId="0" fillId="8" borderId="0" xfId="0" applyFill="1"/>
    <xf numFmtId="9" fontId="0" fillId="8" borderId="0" xfId="0" applyNumberFormat="1" applyFill="1"/>
    <xf numFmtId="9" fontId="0" fillId="8" borderId="0" xfId="1" applyFont="1" applyFill="1"/>
    <xf numFmtId="3" fontId="0" fillId="8" borderId="0" xfId="0" applyNumberFormat="1" applyFill="1"/>
    <xf numFmtId="3" fontId="0" fillId="9" borderId="0" xfId="0" applyNumberFormat="1" applyFill="1"/>
    <xf numFmtId="0" fontId="0" fillId="8" borderId="0" xfId="0" applyFont="1" applyFill="1"/>
    <xf numFmtId="4" fontId="0" fillId="8" borderId="0" xfId="0" applyNumberFormat="1" applyFill="1"/>
    <xf numFmtId="0" fontId="16" fillId="9" borderId="0" xfId="0" applyFont="1" applyFill="1" applyAlignment="1">
      <alignment horizontal="center"/>
    </xf>
    <xf numFmtId="0" fontId="15" fillId="6" borderId="0" xfId="0" applyFont="1" applyFill="1" applyAlignment="1">
      <alignment horizontal="left" wrapText="1"/>
    </xf>
  </cellXfs>
  <cellStyles count="5">
    <cellStyle name="Input" xfId="2" builtinId="20"/>
    <cellStyle name="Normal" xfId="0" builtinId="0"/>
    <cellStyle name="Normal 2" xfId="4" xr:uid="{00000000-0005-0000-0000-000002000000}"/>
    <cellStyle name="Output" xfId="3" builtinId="2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options---'!$H$7</c:f>
              <c:strCache>
                <c:ptCount val="1"/>
                <c:pt idx="0">
                  <c:v>CAPEX</c:v>
                </c:pt>
              </c:strCache>
            </c:strRef>
          </c:tx>
          <c:spPr>
            <a:solidFill>
              <a:srgbClr val="FF6D00"/>
            </a:solidFill>
            <a:ln w="25400">
              <a:noFill/>
              <a:prstDash val="solid"/>
            </a:ln>
            <a:effectLst/>
            <a:extLst>
              <a:ext uri="{91240B29-F687-4F45-9708-019B960494DF}">
                <a14:hiddenLine xmlns:a14="http://schemas.microsoft.com/office/drawing/2010/main" w="25400">
                  <a:solidFill>
                    <a:srgbClr val="FF6D00"/>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options---'!$I$7:$AG$7</c:f>
              <c:numCache>
                <c:formatCode>"$"#,##0</c:formatCode>
                <c:ptCount val="25"/>
                <c:pt idx="0">
                  <c:v>-1.6026059065810262E-2</c:v>
                </c:pt>
                <c:pt idx="1">
                  <c:v>9.3342428914482198</c:v>
                </c:pt>
                <c:pt idx="2">
                  <c:v>9.3294334119598918</c:v>
                </c:pt>
                <c:pt idx="3">
                  <c:v>9.4745302802042417</c:v>
                </c:pt>
                <c:pt idx="4">
                  <c:v>9.9427487850219318</c:v>
                </c:pt>
                <c:pt idx="5">
                  <c:v>9.8530470878092444</c:v>
                </c:pt>
                <c:pt idx="6">
                  <c:v>-0.81473426025005935</c:v>
                </c:pt>
                <c:pt idx="7">
                  <c:v>-3.0451092627623022</c:v>
                </c:pt>
                <c:pt idx="8">
                  <c:v>-0.54204817794275195</c:v>
                </c:pt>
                <c:pt idx="9">
                  <c:v>-7.2208636959721932</c:v>
                </c:pt>
                <c:pt idx="10">
                  <c:v>-7.2226905188339376</c:v>
                </c:pt>
                <c:pt idx="11">
                  <c:v>19.284892756062781</c:v>
                </c:pt>
                <c:pt idx="12">
                  <c:v>21.898912176018015</c:v>
                </c:pt>
                <c:pt idx="13">
                  <c:v>37.558902086211383</c:v>
                </c:pt>
                <c:pt idx="14">
                  <c:v>47.393111407841573</c:v>
                </c:pt>
                <c:pt idx="15">
                  <c:v>48.650410879669842</c:v>
                </c:pt>
                <c:pt idx="16">
                  <c:v>38.807433683794585</c:v>
                </c:pt>
                <c:pt idx="17">
                  <c:v>34.17807776512911</c:v>
                </c:pt>
                <c:pt idx="18">
                  <c:v>31.398881597946257</c:v>
                </c:pt>
                <c:pt idx="19">
                  <c:v>31.398566974694866</c:v>
                </c:pt>
                <c:pt idx="20">
                  <c:v>30.695248294848508</c:v>
                </c:pt>
                <c:pt idx="21">
                  <c:v>36.670702784635381</c:v>
                </c:pt>
                <c:pt idx="22">
                  <c:v>35.864985719897447</c:v>
                </c:pt>
                <c:pt idx="23">
                  <c:v>36.302637806330061</c:v>
                </c:pt>
                <c:pt idx="24" formatCode="&quot;$&quot;#,##0.00">
                  <c:v>36.724851522170461</c:v>
                </c:pt>
              </c:numCache>
            </c:numRef>
          </c:val>
          <c:extLst>
            <c:ext xmlns:c16="http://schemas.microsoft.com/office/drawing/2014/chart" uri="{C3380CC4-5D6E-409C-BE32-E72D297353CC}">
              <c16:uniqueId val="{00000000-1452-48F0-9C9C-10B8212F3F6D}"/>
            </c:ext>
          </c:extLst>
        </c:ser>
        <c:ser>
          <c:idx val="1"/>
          <c:order val="1"/>
          <c:tx>
            <c:strRef>
              <c:f>'---Compare options---'!$H$8</c:f>
              <c:strCache>
                <c:ptCount val="1"/>
                <c:pt idx="0">
                  <c:v>FOM</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options---'!$I$8:$AG$8</c:f>
              <c:numCache>
                <c:formatCode>"$"#,##0</c:formatCode>
                <c:ptCount val="25"/>
                <c:pt idx="0">
                  <c:v>-1.2259791184127886E-3</c:v>
                </c:pt>
                <c:pt idx="1">
                  <c:v>1.5890804904360472</c:v>
                </c:pt>
                <c:pt idx="2">
                  <c:v>1.5879588852848421</c:v>
                </c:pt>
                <c:pt idx="3">
                  <c:v>1.6246649854781601</c:v>
                </c:pt>
                <c:pt idx="4">
                  <c:v>2.3352686534991403</c:v>
                </c:pt>
                <c:pt idx="5">
                  <c:v>2.312854383993173</c:v>
                </c:pt>
                <c:pt idx="6">
                  <c:v>-5.1953364418419303</c:v>
                </c:pt>
                <c:pt idx="7">
                  <c:v>-5.7313761683149718</c:v>
                </c:pt>
                <c:pt idx="8">
                  <c:v>-3.6592058646767329</c:v>
                </c:pt>
                <c:pt idx="9">
                  <c:v>-2.5454095401302261</c:v>
                </c:pt>
                <c:pt idx="10">
                  <c:v>-2.545731033933277</c:v>
                </c:pt>
                <c:pt idx="11">
                  <c:v>1.9092635433134411</c:v>
                </c:pt>
                <c:pt idx="12">
                  <c:v>2.1406337857944338</c:v>
                </c:pt>
                <c:pt idx="13">
                  <c:v>6.8597035089423333</c:v>
                </c:pt>
                <c:pt idx="14">
                  <c:v>8.6690802919179593</c:v>
                </c:pt>
                <c:pt idx="15">
                  <c:v>8.1935875746848215</c:v>
                </c:pt>
                <c:pt idx="16">
                  <c:v>6.3163332303945827</c:v>
                </c:pt>
                <c:pt idx="17">
                  <c:v>6.1903875047079238</c:v>
                </c:pt>
                <c:pt idx="18">
                  <c:v>5.4188599379870768</c:v>
                </c:pt>
                <c:pt idx="19">
                  <c:v>5.4187822323784811</c:v>
                </c:pt>
                <c:pt idx="20">
                  <c:v>3.9059965390890889</c:v>
                </c:pt>
                <c:pt idx="21">
                  <c:v>5.8724728203906151</c:v>
                </c:pt>
                <c:pt idx="22">
                  <c:v>5.6217448351791708</c:v>
                </c:pt>
                <c:pt idx="23">
                  <c:v>5.4000113363036935</c:v>
                </c:pt>
                <c:pt idx="24" formatCode="&quot;$&quot;#,##0.00">
                  <c:v>5.5338018332109993</c:v>
                </c:pt>
              </c:numCache>
            </c:numRef>
          </c:val>
          <c:extLst>
            <c:ext xmlns:c16="http://schemas.microsoft.com/office/drawing/2014/chart" uri="{C3380CC4-5D6E-409C-BE32-E72D297353CC}">
              <c16:uniqueId val="{00000001-1452-48F0-9C9C-10B8212F3F6D}"/>
            </c:ext>
          </c:extLst>
        </c:ser>
        <c:ser>
          <c:idx val="2"/>
          <c:order val="2"/>
          <c:tx>
            <c:strRef>
              <c:f>'---Compare options---'!$H$9</c:f>
              <c:strCache>
                <c:ptCount val="1"/>
                <c:pt idx="0">
                  <c:v>Fuel</c:v>
                </c:pt>
              </c:strCache>
            </c:strRef>
          </c:tx>
          <c:spPr>
            <a:solidFill>
              <a:srgbClr val="2DB757"/>
            </a:solidFill>
            <a:ln w="25400">
              <a:noFill/>
              <a:prstDash val="solid"/>
            </a:ln>
            <a:effectLst/>
            <a:extLst>
              <a:ext uri="{91240B29-F687-4F45-9708-019B960494DF}">
                <a14:hiddenLine xmlns:a14="http://schemas.microsoft.com/office/drawing/2010/main" w="25400">
                  <a:solidFill>
                    <a:srgbClr val="2DB757"/>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options---'!$I$9:$AG$9</c:f>
              <c:numCache>
                <c:formatCode>"$"#,##0</c:formatCode>
                <c:ptCount val="25"/>
                <c:pt idx="0">
                  <c:v>-4.7671999195590615E-3</c:v>
                </c:pt>
                <c:pt idx="1">
                  <c:v>-0.44467540531838312</c:v>
                </c:pt>
                <c:pt idx="2">
                  <c:v>-0.8847241393828299</c:v>
                </c:pt>
                <c:pt idx="3">
                  <c:v>4.7588005835611842</c:v>
                </c:pt>
                <c:pt idx="4">
                  <c:v>17.240797490612604</c:v>
                </c:pt>
                <c:pt idx="5">
                  <c:v>29.716785408039577</c:v>
                </c:pt>
                <c:pt idx="6">
                  <c:v>43.625423718316249</c:v>
                </c:pt>
                <c:pt idx="7">
                  <c:v>48.975318197582617</c:v>
                </c:pt>
                <c:pt idx="8">
                  <c:v>53.560978400480465</c:v>
                </c:pt>
                <c:pt idx="9">
                  <c:v>57.029619324579599</c:v>
                </c:pt>
                <c:pt idx="10">
                  <c:v>60.885369042685255</c:v>
                </c:pt>
                <c:pt idx="11">
                  <c:v>65.440690442754885</c:v>
                </c:pt>
                <c:pt idx="12">
                  <c:v>69.331268312547351</c:v>
                </c:pt>
                <c:pt idx="13">
                  <c:v>70.030314917965327</c:v>
                </c:pt>
                <c:pt idx="14">
                  <c:v>69.581836919793275</c:v>
                </c:pt>
                <c:pt idx="15">
                  <c:v>69.496301517046632</c:v>
                </c:pt>
                <c:pt idx="16">
                  <c:v>69.349044810246198</c:v>
                </c:pt>
                <c:pt idx="17">
                  <c:v>67.95029805087762</c:v>
                </c:pt>
                <c:pt idx="18">
                  <c:v>67.129260318613774</c:v>
                </c:pt>
                <c:pt idx="19">
                  <c:v>66.888816927862521</c:v>
                </c:pt>
                <c:pt idx="20">
                  <c:v>68.207670864500216</c:v>
                </c:pt>
                <c:pt idx="21">
                  <c:v>66.960165521828571</c:v>
                </c:pt>
                <c:pt idx="22">
                  <c:v>65.441604979831254</c:v>
                </c:pt>
                <c:pt idx="23">
                  <c:v>64.826439974642469</c:v>
                </c:pt>
                <c:pt idx="24" formatCode="&quot;$&quot;#,##0.00">
                  <c:v>63.787062477783238</c:v>
                </c:pt>
              </c:numCache>
            </c:numRef>
          </c:val>
          <c:extLst>
            <c:ext xmlns:c16="http://schemas.microsoft.com/office/drawing/2014/chart" uri="{C3380CC4-5D6E-409C-BE32-E72D297353CC}">
              <c16:uniqueId val="{00000002-1452-48F0-9C9C-10B8212F3F6D}"/>
            </c:ext>
          </c:extLst>
        </c:ser>
        <c:ser>
          <c:idx val="3"/>
          <c:order val="3"/>
          <c:tx>
            <c:strRef>
              <c:f>'---Compare options---'!$H$10</c:f>
              <c:strCache>
                <c:ptCount val="1"/>
                <c:pt idx="0">
                  <c:v>VOM</c:v>
                </c:pt>
              </c:strCache>
            </c:strRef>
          </c:tx>
          <c:spPr>
            <a:solidFill>
              <a:srgbClr val="3D108A"/>
            </a:solidFill>
            <a:ln w="25400">
              <a:noFill/>
              <a:prstDash val="solid"/>
            </a:ln>
            <a:effectLst/>
            <a:extLst>
              <a:ext uri="{91240B29-F687-4F45-9708-019B960494DF}">
                <a14:hiddenLine xmlns:a14="http://schemas.microsoft.com/office/drawing/2010/main" w="25400">
                  <a:solidFill>
                    <a:srgbClr val="3D108A"/>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options---'!$I$10:$AG$10</c:f>
              <c:numCache>
                <c:formatCode>"$"#,##0</c:formatCode>
                <c:ptCount val="25"/>
                <c:pt idx="0">
                  <c:v>-9.8748569586314268E-4</c:v>
                </c:pt>
                <c:pt idx="1">
                  <c:v>-6.9479620695463387E-2</c:v>
                </c:pt>
                <c:pt idx="2">
                  <c:v>-0.12961110451957211</c:v>
                </c:pt>
                <c:pt idx="3">
                  <c:v>0.15420226672512946</c:v>
                </c:pt>
                <c:pt idx="4">
                  <c:v>-1.6334750133501366</c:v>
                </c:pt>
                <c:pt idx="5">
                  <c:v>-3.5909118945190563</c:v>
                </c:pt>
                <c:pt idx="6">
                  <c:v>-6.2864276680323528</c:v>
                </c:pt>
                <c:pt idx="7">
                  <c:v>-6.9308161658084719</c:v>
                </c:pt>
                <c:pt idx="8">
                  <c:v>-6.8333252579941179</c:v>
                </c:pt>
                <c:pt idx="9">
                  <c:v>-5.3114764394448724</c:v>
                </c:pt>
                <c:pt idx="10">
                  <c:v>-4.2168695075503786</c:v>
                </c:pt>
                <c:pt idx="11">
                  <c:v>-3.6714255509789804</c:v>
                </c:pt>
                <c:pt idx="12">
                  <c:v>-3.3575789605458271</c:v>
                </c:pt>
                <c:pt idx="13">
                  <c:v>-2.9597034059816512</c:v>
                </c:pt>
                <c:pt idx="14">
                  <c:v>-2.6165023932658955</c:v>
                </c:pt>
                <c:pt idx="15">
                  <c:v>-2.4535882626767855</c:v>
                </c:pt>
                <c:pt idx="16">
                  <c:v>-2.2750624992721717</c:v>
                </c:pt>
                <c:pt idx="17">
                  <c:v>-2.0533788089673619</c:v>
                </c:pt>
                <c:pt idx="18">
                  <c:v>-1.8583533397882421</c:v>
                </c:pt>
                <c:pt idx="19">
                  <c:v>-1.6328995147146053</c:v>
                </c:pt>
                <c:pt idx="20">
                  <c:v>-1.635404732356954</c:v>
                </c:pt>
                <c:pt idx="21">
                  <c:v>-1.8189788798397932</c:v>
                </c:pt>
                <c:pt idx="22">
                  <c:v>-2.0042733179957724</c:v>
                </c:pt>
                <c:pt idx="23">
                  <c:v>-2.176514746943838</c:v>
                </c:pt>
                <c:pt idx="24" formatCode="&quot;$&quot;#,##0.00">
                  <c:v>-2.3827336733357516</c:v>
                </c:pt>
              </c:numCache>
            </c:numRef>
          </c:val>
          <c:extLst>
            <c:ext xmlns:c16="http://schemas.microsoft.com/office/drawing/2014/chart" uri="{C3380CC4-5D6E-409C-BE32-E72D297353CC}">
              <c16:uniqueId val="{00000003-1452-48F0-9C9C-10B8212F3F6D}"/>
            </c:ext>
          </c:extLst>
        </c:ser>
        <c:ser>
          <c:idx val="4"/>
          <c:order val="4"/>
          <c:tx>
            <c:strRef>
              <c:f>'---Compare options---'!$H$11</c:f>
              <c:strCache>
                <c:ptCount val="1"/>
                <c:pt idx="0">
                  <c:v>REZ</c:v>
                </c:pt>
              </c:strCache>
            </c:strRef>
          </c:tx>
          <c:spPr>
            <a:solidFill>
              <a:srgbClr val="27ACAA"/>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options---'!$I$11:$AG$11</c:f>
              <c:numCache>
                <c:formatCode>"$"#,##0</c:formatCode>
                <c:ptCount val="25"/>
                <c:pt idx="0">
                  <c:v>-3.0504504399594078E-4</c:v>
                </c:pt>
                <c:pt idx="1">
                  <c:v>-1.5232228611346877E-3</c:v>
                </c:pt>
                <c:pt idx="2">
                  <c:v>-1.6708873243072503E-3</c:v>
                </c:pt>
                <c:pt idx="3">
                  <c:v>-1.7135954403300149E-3</c:v>
                </c:pt>
                <c:pt idx="4">
                  <c:v>-1.8836760408997345E-3</c:v>
                </c:pt>
                <c:pt idx="5">
                  <c:v>-2.2238065691704066E-3</c:v>
                </c:pt>
                <c:pt idx="6">
                  <c:v>-2.3455228797508751E-3</c:v>
                </c:pt>
                <c:pt idx="7">
                  <c:v>-2.5721855838357044E-3</c:v>
                </c:pt>
                <c:pt idx="8">
                  <c:v>-2.9850180672424207E-3</c:v>
                </c:pt>
                <c:pt idx="9">
                  <c:v>-3.1758770466906445E-3</c:v>
                </c:pt>
                <c:pt idx="10">
                  <c:v>-3.2459347982181346E-3</c:v>
                </c:pt>
                <c:pt idx="11">
                  <c:v>-4.0250315300635374E-3</c:v>
                </c:pt>
                <c:pt idx="12">
                  <c:v>-4.1045853750379573E-3</c:v>
                </c:pt>
                <c:pt idx="13">
                  <c:v>1.7815472805186678</c:v>
                </c:pt>
                <c:pt idx="14">
                  <c:v>-0.47356739694030447</c:v>
                </c:pt>
                <c:pt idx="15">
                  <c:v>-0.47369051759781694</c:v>
                </c:pt>
                <c:pt idx="16">
                  <c:v>2.5261809896374037</c:v>
                </c:pt>
                <c:pt idx="17">
                  <c:v>4.824566719847331</c:v>
                </c:pt>
                <c:pt idx="18">
                  <c:v>4.3911378126315475</c:v>
                </c:pt>
                <c:pt idx="19">
                  <c:v>4.391108848065274</c:v>
                </c:pt>
                <c:pt idx="20">
                  <c:v>0.71531386802076113</c:v>
                </c:pt>
                <c:pt idx="21">
                  <c:v>1.4383985604682801</c:v>
                </c:pt>
                <c:pt idx="22">
                  <c:v>1.6012330828166303</c:v>
                </c:pt>
                <c:pt idx="23">
                  <c:v>0.70157643342937792</c:v>
                </c:pt>
                <c:pt idx="24" formatCode="&quot;$&quot;#,##0.00">
                  <c:v>0.70934997862476423</c:v>
                </c:pt>
              </c:numCache>
            </c:numRef>
          </c:val>
          <c:extLst>
            <c:ext xmlns:c16="http://schemas.microsoft.com/office/drawing/2014/chart" uri="{C3380CC4-5D6E-409C-BE32-E72D297353CC}">
              <c16:uniqueId val="{00000004-1452-48F0-9C9C-10B8212F3F6D}"/>
            </c:ext>
          </c:extLst>
        </c:ser>
        <c:ser>
          <c:idx val="5"/>
          <c:order val="5"/>
          <c:tx>
            <c:strRef>
              <c:f>'---Compare options---'!$H$12</c:f>
              <c:strCache>
                <c:ptCount val="1"/>
                <c:pt idx="0">
                  <c:v>USE+DSP</c:v>
                </c:pt>
              </c:strCache>
            </c:strRef>
          </c:tx>
          <c:spPr>
            <a:solidFill>
              <a:srgbClr val="750E5C"/>
            </a:solidFill>
            <a:ln w="25400">
              <a:noFill/>
              <a:prstDash val="solid"/>
            </a:ln>
            <a:effectLst/>
            <a:extLst>
              <a:ext uri="{91240B29-F687-4F45-9708-019B960494DF}">
                <a14:hiddenLine xmlns:a14="http://schemas.microsoft.com/office/drawing/2010/main" w="25400">
                  <a:solidFill>
                    <a:srgbClr val="FF4136"/>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options---'!$I$12:$AG$12</c:f>
              <c:numCache>
                <c:formatCode>"$"#,##0</c:formatCode>
                <c:ptCount val="25"/>
                <c:pt idx="0">
                  <c:v>-4.1531475060764935E-4</c:v>
                </c:pt>
                <c:pt idx="1">
                  <c:v>-1.5192580125274981</c:v>
                </c:pt>
                <c:pt idx="2">
                  <c:v>-2.3496354842286382</c:v>
                </c:pt>
                <c:pt idx="3">
                  <c:v>-3.2157742012785455</c:v>
                </c:pt>
                <c:pt idx="4">
                  <c:v>-3.2166185307580455</c:v>
                </c:pt>
                <c:pt idx="5">
                  <c:v>-3.368292505294936</c:v>
                </c:pt>
                <c:pt idx="6">
                  <c:v>-3.369140583581836</c:v>
                </c:pt>
                <c:pt idx="7">
                  <c:v>-3.3699853746981359</c:v>
                </c:pt>
                <c:pt idx="8">
                  <c:v>-3.3708337913134359</c:v>
                </c:pt>
                <c:pt idx="9">
                  <c:v>-2.6508079027779354</c:v>
                </c:pt>
                <c:pt idx="10">
                  <c:v>-2.6389560315954355</c:v>
                </c:pt>
                <c:pt idx="11">
                  <c:v>-2.6404928823814351</c:v>
                </c:pt>
                <c:pt idx="12">
                  <c:v>-2.5809118254519352</c:v>
                </c:pt>
                <c:pt idx="13">
                  <c:v>-2.6149078163629351</c:v>
                </c:pt>
                <c:pt idx="14">
                  <c:v>-2.637547139046434</c:v>
                </c:pt>
                <c:pt idx="15">
                  <c:v>-2.7217790305989342</c:v>
                </c:pt>
                <c:pt idx="16">
                  <c:v>-2.2976982525074394</c:v>
                </c:pt>
                <c:pt idx="17">
                  <c:v>-2.2986032717311393</c:v>
                </c:pt>
                <c:pt idx="18">
                  <c:v>-2.2364101811531367</c:v>
                </c:pt>
                <c:pt idx="19">
                  <c:v>-2.2372976021229367</c:v>
                </c:pt>
                <c:pt idx="20">
                  <c:v>-2.3374887319544357</c:v>
                </c:pt>
                <c:pt idx="21">
                  <c:v>-2.3306644623493376</c:v>
                </c:pt>
                <c:pt idx="22">
                  <c:v>-2.1534444953008371</c:v>
                </c:pt>
                <c:pt idx="23">
                  <c:v>-2.6144709129785353</c:v>
                </c:pt>
                <c:pt idx="24" formatCode="&quot;$&quot;#,##0.00">
                  <c:v>-2.6439358930522352</c:v>
                </c:pt>
              </c:numCache>
            </c:numRef>
          </c:val>
          <c:extLst>
            <c:ext xmlns:c16="http://schemas.microsoft.com/office/drawing/2014/chart" uri="{C3380CC4-5D6E-409C-BE32-E72D297353CC}">
              <c16:uniqueId val="{00000005-1452-48F0-9C9C-10B8212F3F6D}"/>
            </c:ext>
          </c:extLst>
        </c:ser>
        <c:dLbls>
          <c:showLegendKey val="0"/>
          <c:showVal val="0"/>
          <c:showCatName val="0"/>
          <c:showSerName val="0"/>
          <c:showPercent val="0"/>
          <c:showBubbleSize val="0"/>
        </c:dLbls>
        <c:gapWidth val="150"/>
        <c:overlap val="100"/>
        <c:axId val="1837395552"/>
        <c:axId val="1837396096"/>
      </c:barChart>
      <c:catAx>
        <c:axId val="1837395552"/>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37396096"/>
        <c:crosses val="autoZero"/>
        <c:auto val="1"/>
        <c:lblAlgn val="ctr"/>
        <c:lblOffset val="100"/>
        <c:noMultiLvlLbl val="0"/>
      </c:catAx>
      <c:valAx>
        <c:axId val="183739609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050" b="0" i="0" u="none" strike="noStrike" kern="1200" baseline="0">
                    <a:solidFill>
                      <a:srgbClr val="000000"/>
                    </a:solidFill>
                    <a:latin typeface="Arial Narrow"/>
                    <a:ea typeface="Arial Narrow"/>
                    <a:cs typeface="Arial Narrow"/>
                  </a:defRPr>
                </a:pPr>
                <a:r>
                  <a:rPr lang="en-AU" sz="1050"/>
                  <a:t>Cumulative gross market benefits</a:t>
                </a:r>
                <a:r>
                  <a:rPr lang="en-AU" sz="1050" baseline="0"/>
                  <a:t> ($m)</a:t>
                </a:r>
                <a:endParaRPr lang="en-AU" sz="1050"/>
              </a:p>
            </c:rich>
          </c:tx>
          <c:overlay val="0"/>
          <c:spPr>
            <a:noFill/>
            <a:ln>
              <a:noFill/>
            </a:ln>
            <a:effectLst/>
          </c:spPr>
          <c:txPr>
            <a:bodyPr rot="-5400000" spcFirstLastPara="1" vertOverflow="ellipsis" vert="horz" wrap="square" anchor="ctr" anchorCtr="1"/>
            <a:lstStyle/>
            <a:p>
              <a:pPr>
                <a:defRPr sz="1050" b="0" i="0" u="none" strike="noStrike" kern="1200" baseline="0">
                  <a:solidFill>
                    <a:srgbClr val="000000"/>
                  </a:solidFill>
                  <a:latin typeface="Arial Narrow"/>
                  <a:ea typeface="Arial Narrow"/>
                  <a:cs typeface="Arial Narrow"/>
                </a:defRPr>
              </a:pPr>
              <a:endParaRPr lang="en-US"/>
            </a:p>
          </c:txPr>
        </c:title>
        <c:numFmt formatCode="#,##0" sourceLinked="0"/>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37395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options---'!$H$45</c:f>
              <c:strCache>
                <c:ptCount val="1"/>
                <c:pt idx="0">
                  <c:v>Black Coal</c:v>
                </c:pt>
              </c:strCache>
            </c:strRef>
          </c:tx>
          <c:spPr>
            <a:solidFill>
              <a:srgbClr val="351C21"/>
            </a:solidFill>
            <a:ln w="25400">
              <a:noFill/>
              <a:prstDash val="solid"/>
            </a:ln>
            <a:effectLst/>
            <a:extLst>
              <a:ext uri="{91240B29-F687-4F45-9708-019B960494DF}">
                <a14:hiddenLine xmlns:a14="http://schemas.microsoft.com/office/drawing/2010/main" w="25400">
                  <a:solidFill>
                    <a:srgbClr val="351C21"/>
                  </a:solidFill>
                  <a:prstDash val="solid"/>
                </a14:hiddenLine>
              </a:ext>
            </a:extLst>
          </c:spPr>
          <c:invertIfNegative val="0"/>
          <c:cat>
            <c:strRef>
              <c:f>'---Compare options---'!$I$44:$AG$44</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options---'!$I$45:$AG$45</c:f>
              <c:numCache>
                <c:formatCode>#,##0</c:formatCode>
                <c:ptCount val="25"/>
                <c:pt idx="0">
                  <c:v>8.909999999741558E-2</c:v>
                </c:pt>
                <c:pt idx="1">
                  <c:v>23.032400000010966</c:v>
                </c:pt>
                <c:pt idx="2">
                  <c:v>22.258070000010775</c:v>
                </c:pt>
                <c:pt idx="3">
                  <c:v>-326.5160399999877</c:v>
                </c:pt>
                <c:pt idx="4">
                  <c:v>-866.30344000000332</c:v>
                </c:pt>
                <c:pt idx="5">
                  <c:v>-914.72745999999461</c:v>
                </c:pt>
                <c:pt idx="6">
                  <c:v>-967.95654000001377</c:v>
                </c:pt>
                <c:pt idx="7">
                  <c:v>-299.12679998630483</c:v>
                </c:pt>
                <c:pt idx="8">
                  <c:v>-261.77160998628824</c:v>
                </c:pt>
                <c:pt idx="9">
                  <c:v>-208.99204998626374</c:v>
                </c:pt>
                <c:pt idx="10">
                  <c:v>-250.4590999862121</c:v>
                </c:pt>
                <c:pt idx="11">
                  <c:v>-68.607199986290652</c:v>
                </c:pt>
                <c:pt idx="12">
                  <c:v>-49.667199986302876</c:v>
                </c:pt>
                <c:pt idx="13">
                  <c:v>-54.124099986307556</c:v>
                </c:pt>
                <c:pt idx="14">
                  <c:v>-24.534299986211408</c:v>
                </c:pt>
                <c:pt idx="15">
                  <c:v>11.945800013709231</c:v>
                </c:pt>
                <c:pt idx="16">
                  <c:v>-4.0785999862928293</c:v>
                </c:pt>
                <c:pt idx="17">
                  <c:v>9.5599000136862742</c:v>
                </c:pt>
                <c:pt idx="18">
                  <c:v>4.6406000137867522</c:v>
                </c:pt>
                <c:pt idx="19">
                  <c:v>-31.120799986325437</c:v>
                </c:pt>
                <c:pt idx="20">
                  <c:v>-13.915299986296304</c:v>
                </c:pt>
                <c:pt idx="21">
                  <c:v>-0.82459998629201436</c:v>
                </c:pt>
                <c:pt idx="22">
                  <c:v>10.831300013789587</c:v>
                </c:pt>
                <c:pt idx="23">
                  <c:v>-2.7980999862938916</c:v>
                </c:pt>
                <c:pt idx="24">
                  <c:v>1.9196000137144438</c:v>
                </c:pt>
              </c:numCache>
            </c:numRef>
          </c:val>
          <c:extLst>
            <c:ext xmlns:c16="http://schemas.microsoft.com/office/drawing/2014/chart" uri="{C3380CC4-5D6E-409C-BE32-E72D297353CC}">
              <c16:uniqueId val="{00000000-E2E2-4F00-980A-CB3E8080BF22}"/>
            </c:ext>
          </c:extLst>
        </c:ser>
        <c:ser>
          <c:idx val="1"/>
          <c:order val="1"/>
          <c:tx>
            <c:strRef>
              <c:f>'---Compare options---'!$H$46</c:f>
              <c:strCache>
                <c:ptCount val="1"/>
                <c:pt idx="0">
                  <c:v>Brown Coal</c:v>
                </c:pt>
              </c:strCache>
            </c:strRef>
          </c:tx>
          <c:spPr>
            <a:solidFill>
              <a:srgbClr val="BC2F00"/>
            </a:solidFill>
            <a:ln w="25400">
              <a:noFill/>
              <a:prstDash val="solid"/>
            </a:ln>
            <a:effectLst/>
            <a:extLst>
              <a:ext uri="{91240B29-F687-4F45-9708-019B960494DF}">
                <a14:hiddenLine xmlns:a14="http://schemas.microsoft.com/office/drawing/2010/main" w="25400">
                  <a:solidFill>
                    <a:srgbClr val="BC2F00"/>
                  </a:solidFill>
                  <a:prstDash val="solid"/>
                </a14:hiddenLine>
              </a:ext>
            </a:extLst>
          </c:spPr>
          <c:invertIfNegative val="0"/>
          <c:cat>
            <c:strRef>
              <c:f>'---Compare options---'!$I$44:$AG$44</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options---'!$I$46:$AG$46</c:f>
              <c:numCache>
                <c:formatCode>#,##0</c:formatCode>
                <c:ptCount val="25"/>
                <c:pt idx="0">
                  <c:v>3.169999997044215E-2</c:v>
                </c:pt>
                <c:pt idx="1">
                  <c:v>0.85240000000703731</c:v>
                </c:pt>
                <c:pt idx="2">
                  <c:v>0.26990000000660075</c:v>
                </c:pt>
                <c:pt idx="3">
                  <c:v>113.10549999999785</c:v>
                </c:pt>
                <c:pt idx="4">
                  <c:v>405.06819999999425</c:v>
                </c:pt>
                <c:pt idx="5">
                  <c:v>490.10269999999582</c:v>
                </c:pt>
                <c:pt idx="6">
                  <c:v>496.27839999998469</c:v>
                </c:pt>
                <c:pt idx="7">
                  <c:v>-54.388799993168504</c:v>
                </c:pt>
                <c:pt idx="8">
                  <c:v>-108.28779999318795</c:v>
                </c:pt>
                <c:pt idx="9">
                  <c:v>-182.03579999319481</c:v>
                </c:pt>
                <c:pt idx="10">
                  <c:v>-147.65309999314195</c:v>
                </c:pt>
                <c:pt idx="11">
                  <c:v>-168.46359999318156</c:v>
                </c:pt>
                <c:pt idx="12">
                  <c:v>-160.45859999318054</c:v>
                </c:pt>
                <c:pt idx="13">
                  <c:v>-144.17179999317887</c:v>
                </c:pt>
                <c:pt idx="14">
                  <c:v>-115.04849999313592</c:v>
                </c:pt>
                <c:pt idx="15">
                  <c:v>-92.877599993178592</c:v>
                </c:pt>
                <c:pt idx="16">
                  <c:v>-83.281699993178336</c:v>
                </c:pt>
                <c:pt idx="17">
                  <c:v>-49.038599993185926</c:v>
                </c:pt>
                <c:pt idx="18">
                  <c:v>-63.734999993139354</c:v>
                </c:pt>
                <c:pt idx="19">
                  <c:v>-71.316499993186881</c:v>
                </c:pt>
                <c:pt idx="20">
                  <c:v>-34.944199993176881</c:v>
                </c:pt>
                <c:pt idx="21">
                  <c:v>3.9816000068203721</c:v>
                </c:pt>
                <c:pt idx="22">
                  <c:v>-6.7959999931481434</c:v>
                </c:pt>
                <c:pt idx="23">
                  <c:v>-14.47509999318936</c:v>
                </c:pt>
                <c:pt idx="24">
                  <c:v>-2.4367999931782833</c:v>
                </c:pt>
              </c:numCache>
            </c:numRef>
          </c:val>
          <c:extLst>
            <c:ext xmlns:c16="http://schemas.microsoft.com/office/drawing/2014/chart" uri="{C3380CC4-5D6E-409C-BE32-E72D297353CC}">
              <c16:uniqueId val="{00000001-E2E2-4F00-980A-CB3E8080BF22}"/>
            </c:ext>
          </c:extLst>
        </c:ser>
        <c:ser>
          <c:idx val="2"/>
          <c:order val="2"/>
          <c:tx>
            <c:strRef>
              <c:f>'---Compare options---'!$H$47</c:f>
              <c:strCache>
                <c:ptCount val="1"/>
                <c:pt idx="0">
                  <c:v>CCGT</c:v>
                </c:pt>
              </c:strCache>
            </c:strRef>
          </c:tx>
          <c:spPr>
            <a:solidFill>
              <a:srgbClr val="750E5C"/>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options---'!$I$44:$AG$44</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options---'!$I$47:$AG$47</c:f>
              <c:numCache>
                <c:formatCode>#,##0</c:formatCode>
                <c:ptCount val="25"/>
                <c:pt idx="0">
                  <c:v>1.5060199999879842E-2</c:v>
                </c:pt>
                <c:pt idx="1">
                  <c:v>4.7467648696510878E-3</c:v>
                </c:pt>
                <c:pt idx="2">
                  <c:v>2.9809196799078563E-2</c:v>
                </c:pt>
                <c:pt idx="3">
                  <c:v>-10.288216268520273</c:v>
                </c:pt>
                <c:pt idx="4">
                  <c:v>5.161390160310475E-3</c:v>
                </c:pt>
                <c:pt idx="5">
                  <c:v>5.1578457298546709E-3</c:v>
                </c:pt>
                <c:pt idx="6">
                  <c:v>5.2238403995943372E-3</c:v>
                </c:pt>
                <c:pt idx="7">
                  <c:v>5.3500045898999815E-3</c:v>
                </c:pt>
                <c:pt idx="8">
                  <c:v>5.7031319302041084E-3</c:v>
                </c:pt>
                <c:pt idx="9">
                  <c:v>-4.4526923002194962E-3</c:v>
                </c:pt>
                <c:pt idx="10">
                  <c:v>6.7890002999320131E-3</c:v>
                </c:pt>
                <c:pt idx="11">
                  <c:v>-68.046384601601858</c:v>
                </c:pt>
                <c:pt idx="12">
                  <c:v>-65.672508654552985</c:v>
                </c:pt>
                <c:pt idx="13">
                  <c:v>5.7926194747005866</c:v>
                </c:pt>
                <c:pt idx="14">
                  <c:v>17.722988741901645</c:v>
                </c:pt>
                <c:pt idx="15">
                  <c:v>4.7714184831984312</c:v>
                </c:pt>
                <c:pt idx="16">
                  <c:v>5.2362946002995159</c:v>
                </c:pt>
                <c:pt idx="17">
                  <c:v>30.7255576931002</c:v>
                </c:pt>
                <c:pt idx="18">
                  <c:v>24.689295933999347</c:v>
                </c:pt>
                <c:pt idx="19">
                  <c:v>9.6663843315009217</c:v>
                </c:pt>
                <c:pt idx="20">
                  <c:v>-20.224673302899646</c:v>
                </c:pt>
                <c:pt idx="21">
                  <c:v>65.421700000000783</c:v>
                </c:pt>
                <c:pt idx="22">
                  <c:v>59.266434166500403</c:v>
                </c:pt>
                <c:pt idx="23">
                  <c:v>41.990885334200357</c:v>
                </c:pt>
                <c:pt idx="24">
                  <c:v>59.024067324100542</c:v>
                </c:pt>
              </c:numCache>
            </c:numRef>
          </c:val>
          <c:extLst>
            <c:ext xmlns:c16="http://schemas.microsoft.com/office/drawing/2014/chart" uri="{C3380CC4-5D6E-409C-BE32-E72D297353CC}">
              <c16:uniqueId val="{00000002-E2E2-4F00-980A-CB3E8080BF22}"/>
            </c:ext>
          </c:extLst>
        </c:ser>
        <c:ser>
          <c:idx val="3"/>
          <c:order val="3"/>
          <c:tx>
            <c:strRef>
              <c:f>'---Compare options---'!$H$48</c:f>
              <c:strCache>
                <c:ptCount val="1"/>
                <c:pt idx="0">
                  <c:v>Gas - Steam</c:v>
                </c:pt>
              </c:strCache>
            </c:strRef>
          </c:tx>
          <c:spPr>
            <a:solidFill>
              <a:srgbClr val="8CE8AD"/>
            </a:solidFill>
            <a:ln w="25400">
              <a:noFill/>
              <a:prstDash val="solid"/>
            </a:ln>
            <a:effectLst/>
            <a:extLst>
              <a:ext uri="{91240B29-F687-4F45-9708-019B960494DF}">
                <a14:hiddenLine xmlns:a14="http://schemas.microsoft.com/office/drawing/2010/main" w="25400">
                  <a:solidFill>
                    <a:srgbClr val="8CE8AD"/>
                  </a:solidFill>
                  <a:prstDash val="solid"/>
                </a14:hiddenLine>
              </a:ext>
            </a:extLst>
          </c:spPr>
          <c:invertIfNegative val="0"/>
          <c:cat>
            <c:strRef>
              <c:f>'---Compare options---'!$I$44:$AG$44</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options---'!$I$48:$AG$48</c:f>
              <c:numCache>
                <c:formatCode>#,##0</c:formatCode>
                <c:ptCount val="25"/>
                <c:pt idx="0">
                  <c:v>1.2994999999591528E-3</c:v>
                </c:pt>
                <c:pt idx="1">
                  <c:v>-9.5599999997375562E-4</c:v>
                </c:pt>
                <c:pt idx="2">
                  <c:v>-2.2010000000136642E-3</c:v>
                </c:pt>
                <c:pt idx="3">
                  <c:v>-1.7813000000046486E-3</c:v>
                </c:pt>
                <c:pt idx="4">
                  <c:v>3.0106498999771247E-4</c:v>
                </c:pt>
                <c:pt idx="5">
                  <c:v>-0.93082670000001144</c:v>
                </c:pt>
                <c:pt idx="6">
                  <c:v>3.5932200000004855E-2</c:v>
                </c:pt>
                <c:pt idx="7">
                  <c:v>2.5396327998805646E-4</c:v>
                </c:pt>
                <c:pt idx="8">
                  <c:v>-6.6881000000051927E-3</c:v>
                </c:pt>
                <c:pt idx="9">
                  <c:v>-8.1561100000001829E-2</c:v>
                </c:pt>
                <c:pt idx="10">
                  <c:v>-0.43847900000000095</c:v>
                </c:pt>
                <c:pt idx="11">
                  <c:v>-3.4808579999999836</c:v>
                </c:pt>
                <c:pt idx="12">
                  <c:v>-1.2896829999998971</c:v>
                </c:pt>
                <c:pt idx="13">
                  <c:v>1.4239840000009849</c:v>
                </c:pt>
                <c:pt idx="14">
                  <c:v>0.67215999999999099</c:v>
                </c:pt>
                <c:pt idx="15">
                  <c:v>0.35341499999999826</c:v>
                </c:pt>
                <c:pt idx="16">
                  <c:v>0.71390999999999849</c:v>
                </c:pt>
                <c:pt idx="17">
                  <c:v>2.2560200000000066</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E2E2-4F00-980A-CB3E8080BF22}"/>
            </c:ext>
          </c:extLst>
        </c:ser>
        <c:ser>
          <c:idx val="4"/>
          <c:order val="4"/>
          <c:tx>
            <c:strRef>
              <c:f>'---Compare options---'!$H$49</c:f>
              <c:strCache>
                <c:ptCount val="1"/>
                <c:pt idx="0">
                  <c:v>OCGT / Diesel</c:v>
                </c:pt>
              </c:strCache>
            </c:strRef>
          </c:tx>
          <c:spPr>
            <a:solidFill>
              <a:srgbClr val="C981B2"/>
            </a:solidFill>
            <a:ln w="25400">
              <a:noFill/>
              <a:prstDash val="solid"/>
            </a:ln>
            <a:effectLst/>
            <a:extLst>
              <a:ext uri="{91240B29-F687-4F45-9708-019B960494DF}">
                <a14:hiddenLine xmlns:a14="http://schemas.microsoft.com/office/drawing/2010/main" w="25400">
                  <a:solidFill>
                    <a:srgbClr val="C981B2"/>
                  </a:solidFill>
                  <a:prstDash val="solid"/>
                </a14:hiddenLine>
              </a:ext>
            </a:extLst>
          </c:spPr>
          <c:invertIfNegative val="0"/>
          <c:cat>
            <c:strRef>
              <c:f>'---Compare options---'!$I$44:$AG$44</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options---'!$I$49:$AG$49</c:f>
              <c:numCache>
                <c:formatCode>#,##0</c:formatCode>
                <c:ptCount val="25"/>
                <c:pt idx="0">
                  <c:v>8.1888703266059792E-3</c:v>
                </c:pt>
                <c:pt idx="1">
                  <c:v>8.5474276228069357E-2</c:v>
                </c:pt>
                <c:pt idx="2">
                  <c:v>7.9298173870085975E-3</c:v>
                </c:pt>
                <c:pt idx="3">
                  <c:v>-1.7464601412260308</c:v>
                </c:pt>
                <c:pt idx="4">
                  <c:v>-5.1282307619997525E-3</c:v>
                </c:pt>
                <c:pt idx="5">
                  <c:v>-1.2650728705549898</c:v>
                </c:pt>
                <c:pt idx="6">
                  <c:v>-0.74336824842199878</c:v>
                </c:pt>
                <c:pt idx="7">
                  <c:v>6.5385314910002545E-3</c:v>
                </c:pt>
                <c:pt idx="8">
                  <c:v>7.0574570130000902E-3</c:v>
                </c:pt>
                <c:pt idx="9">
                  <c:v>-0.34515496588997863</c:v>
                </c:pt>
                <c:pt idx="10">
                  <c:v>-0.53993662618601057</c:v>
                </c:pt>
                <c:pt idx="11">
                  <c:v>-4.789722693676822</c:v>
                </c:pt>
                <c:pt idx="12">
                  <c:v>-9.8017775486680137</c:v>
                </c:pt>
                <c:pt idx="13">
                  <c:v>0.22222118703402316</c:v>
                </c:pt>
                <c:pt idx="14">
                  <c:v>9.1760375791600381</c:v>
                </c:pt>
                <c:pt idx="15">
                  <c:v>2.1235887723088354</c:v>
                </c:pt>
                <c:pt idx="16">
                  <c:v>6.3594594120911552</c:v>
                </c:pt>
                <c:pt idx="17">
                  <c:v>14.397090758114018</c:v>
                </c:pt>
                <c:pt idx="18">
                  <c:v>9.5956598373309134</c:v>
                </c:pt>
                <c:pt idx="19">
                  <c:v>10.485848161135209</c:v>
                </c:pt>
                <c:pt idx="20">
                  <c:v>-22.100488175930423</c:v>
                </c:pt>
                <c:pt idx="21">
                  <c:v>-2.2277481674886985</c:v>
                </c:pt>
                <c:pt idx="22">
                  <c:v>11.628144320860883</c:v>
                </c:pt>
                <c:pt idx="23">
                  <c:v>-3.2025300394698206</c:v>
                </c:pt>
                <c:pt idx="24">
                  <c:v>1.2995867581616949</c:v>
                </c:pt>
              </c:numCache>
            </c:numRef>
          </c:val>
          <c:extLst>
            <c:ext xmlns:c16="http://schemas.microsoft.com/office/drawing/2014/chart" uri="{C3380CC4-5D6E-409C-BE32-E72D297353CC}">
              <c16:uniqueId val="{00000004-E2E2-4F00-980A-CB3E8080BF22}"/>
            </c:ext>
          </c:extLst>
        </c:ser>
        <c:ser>
          <c:idx val="5"/>
          <c:order val="5"/>
          <c:tx>
            <c:strRef>
              <c:f>'---Compare options---'!$H$50</c:f>
              <c:strCache>
                <c:ptCount val="1"/>
                <c:pt idx="0">
                  <c:v>Hydro</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options---'!$I$44:$AG$44</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options---'!$I$50:$AG$50</c:f>
              <c:numCache>
                <c:formatCode>#,##0</c:formatCode>
                <c:ptCount val="25"/>
                <c:pt idx="0">
                  <c:v>-1.501300002928474E-3</c:v>
                </c:pt>
                <c:pt idx="1">
                  <c:v>-0.74214249999749882</c:v>
                </c:pt>
                <c:pt idx="2">
                  <c:v>-0.21692499999880965</c:v>
                </c:pt>
                <c:pt idx="3">
                  <c:v>23.542383499998323</c:v>
                </c:pt>
                <c:pt idx="4">
                  <c:v>92.786765614004253</c:v>
                </c:pt>
                <c:pt idx="5">
                  <c:v>110.05429200000253</c:v>
                </c:pt>
                <c:pt idx="6">
                  <c:v>89.106072941760431</c:v>
                </c:pt>
                <c:pt idx="7">
                  <c:v>23.930097483636928</c:v>
                </c:pt>
                <c:pt idx="8">
                  <c:v>8.6587600000020757</c:v>
                </c:pt>
                <c:pt idx="9">
                  <c:v>-16.622484199993778</c:v>
                </c:pt>
                <c:pt idx="10">
                  <c:v>-22.1243250000025</c:v>
                </c:pt>
                <c:pt idx="11">
                  <c:v>3.5708000000013271</c:v>
                </c:pt>
                <c:pt idx="12">
                  <c:v>0.52538029999777791</c:v>
                </c:pt>
                <c:pt idx="13">
                  <c:v>3.7242982999960077</c:v>
                </c:pt>
                <c:pt idx="14">
                  <c:v>-2.2910917000026529</c:v>
                </c:pt>
                <c:pt idx="15">
                  <c:v>0.53061699999670964</c:v>
                </c:pt>
                <c:pt idx="16">
                  <c:v>-2.741595999996207</c:v>
                </c:pt>
                <c:pt idx="17">
                  <c:v>1.0584150000049704</c:v>
                </c:pt>
                <c:pt idx="18">
                  <c:v>-0.33463300000221352</c:v>
                </c:pt>
                <c:pt idx="19">
                  <c:v>-3.7947540000022855</c:v>
                </c:pt>
                <c:pt idx="20">
                  <c:v>0.90416499999992084</c:v>
                </c:pt>
                <c:pt idx="21">
                  <c:v>-3.5979600000009668</c:v>
                </c:pt>
                <c:pt idx="22">
                  <c:v>-1.5643799999979819</c:v>
                </c:pt>
                <c:pt idx="23">
                  <c:v>-1.5442539999949076</c:v>
                </c:pt>
                <c:pt idx="24">
                  <c:v>-4.7457850000027975</c:v>
                </c:pt>
              </c:numCache>
            </c:numRef>
          </c:val>
          <c:extLst>
            <c:ext xmlns:c16="http://schemas.microsoft.com/office/drawing/2014/chart" uri="{C3380CC4-5D6E-409C-BE32-E72D297353CC}">
              <c16:uniqueId val="{00000005-E2E2-4F00-980A-CB3E8080BF22}"/>
            </c:ext>
          </c:extLst>
        </c:ser>
        <c:ser>
          <c:idx val="6"/>
          <c:order val="6"/>
          <c:tx>
            <c:strRef>
              <c:f>'---Compare options---'!$H$51</c:f>
              <c:strCache>
                <c:ptCount val="1"/>
                <c:pt idx="0">
                  <c:v>Wind</c:v>
                </c:pt>
              </c:strCache>
            </c:strRef>
          </c:tx>
          <c:spPr>
            <a:solidFill>
              <a:srgbClr val="168736"/>
            </a:solidFill>
            <a:ln w="25400">
              <a:noFill/>
              <a:prstDash val="solid"/>
            </a:ln>
            <a:effectLst/>
            <a:extLst>
              <a:ext uri="{91240B29-F687-4F45-9708-019B960494DF}">
                <a14:hiddenLine xmlns:a14="http://schemas.microsoft.com/office/drawing/2010/main" w="25400">
                  <a:solidFill>
                    <a:srgbClr val="168736"/>
                  </a:solidFill>
                  <a:prstDash val="solid"/>
                </a14:hiddenLine>
              </a:ext>
            </a:extLst>
          </c:spPr>
          <c:invertIfNegative val="0"/>
          <c:cat>
            <c:strRef>
              <c:f>'---Compare options---'!$I$44:$AG$44</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options---'!$I$51:$AG$51</c:f>
              <c:numCache>
                <c:formatCode>#,##0</c:formatCode>
                <c:ptCount val="25"/>
                <c:pt idx="0">
                  <c:v>6.2399998205364682E-4</c:v>
                </c:pt>
                <c:pt idx="1">
                  <c:v>0.12381192677275976</c:v>
                </c:pt>
                <c:pt idx="2">
                  <c:v>0.56487362999905599</c:v>
                </c:pt>
                <c:pt idx="3">
                  <c:v>15.42651750296136</c:v>
                </c:pt>
                <c:pt idx="4">
                  <c:v>122.29761315653741</c:v>
                </c:pt>
                <c:pt idx="5">
                  <c:v>149.75830769108143</c:v>
                </c:pt>
                <c:pt idx="6">
                  <c:v>479.36314264257817</c:v>
                </c:pt>
                <c:pt idx="7">
                  <c:v>189.43794552722102</c:v>
                </c:pt>
                <c:pt idx="8">
                  <c:v>-24.660462174622808</c:v>
                </c:pt>
                <c:pt idx="9">
                  <c:v>-4.0322301758424146</c:v>
                </c:pt>
                <c:pt idx="10">
                  <c:v>51.876258554948436</c:v>
                </c:pt>
                <c:pt idx="11">
                  <c:v>-79.498436874942854</c:v>
                </c:pt>
                <c:pt idx="12">
                  <c:v>-46.904514068322896</c:v>
                </c:pt>
                <c:pt idx="13">
                  <c:v>-104.11997616591543</c:v>
                </c:pt>
                <c:pt idx="14">
                  <c:v>-181.38828500080126</c:v>
                </c:pt>
                <c:pt idx="15">
                  <c:v>-51.188953317658161</c:v>
                </c:pt>
                <c:pt idx="16">
                  <c:v>-65.341912922216579</c:v>
                </c:pt>
                <c:pt idx="17">
                  <c:v>-243.10103669814998</c:v>
                </c:pt>
                <c:pt idx="18">
                  <c:v>-188.66574375980417</c:v>
                </c:pt>
                <c:pt idx="19">
                  <c:v>-152.74948593114095</c:v>
                </c:pt>
                <c:pt idx="20">
                  <c:v>197.4579427108838</c:v>
                </c:pt>
                <c:pt idx="21">
                  <c:v>149.302689098884</c:v>
                </c:pt>
                <c:pt idx="22">
                  <c:v>69.971679737122031</c:v>
                </c:pt>
                <c:pt idx="23">
                  <c:v>136.68191663501784</c:v>
                </c:pt>
                <c:pt idx="24">
                  <c:v>185.76554284956364</c:v>
                </c:pt>
              </c:numCache>
            </c:numRef>
          </c:val>
          <c:extLst>
            <c:ext xmlns:c16="http://schemas.microsoft.com/office/drawing/2014/chart" uri="{C3380CC4-5D6E-409C-BE32-E72D297353CC}">
              <c16:uniqueId val="{00000006-E2E2-4F00-980A-CB3E8080BF22}"/>
            </c:ext>
          </c:extLst>
        </c:ser>
        <c:ser>
          <c:idx val="7"/>
          <c:order val="7"/>
          <c:tx>
            <c:strRef>
              <c:f>'---Compare options---'!$H$52</c:f>
              <c:strCache>
                <c:ptCount val="1"/>
                <c:pt idx="0">
                  <c:v>Solar PV</c:v>
                </c:pt>
              </c:strCache>
            </c:strRef>
          </c:tx>
          <c:spPr>
            <a:solidFill>
              <a:srgbClr val="FFB46A"/>
            </a:solidFill>
            <a:ln w="25400">
              <a:noFill/>
              <a:prstDash val="solid"/>
            </a:ln>
            <a:effectLst/>
            <a:extLst>
              <a:ext uri="{91240B29-F687-4F45-9708-019B960494DF}">
                <a14:hiddenLine xmlns:a14="http://schemas.microsoft.com/office/drawing/2010/main" w="25400">
                  <a:solidFill>
                    <a:srgbClr val="FFB46A"/>
                  </a:solidFill>
                  <a:prstDash val="solid"/>
                </a14:hiddenLine>
              </a:ext>
            </a:extLst>
          </c:spPr>
          <c:invertIfNegative val="0"/>
          <c:cat>
            <c:strRef>
              <c:f>'---Compare options---'!$I$44:$AG$44</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options---'!$I$52:$AG$52</c:f>
              <c:numCache>
                <c:formatCode>#,##0</c:formatCode>
                <c:ptCount val="25"/>
                <c:pt idx="0">
                  <c:v>5.9300459197111195</c:v>
                </c:pt>
                <c:pt idx="1">
                  <c:v>-17.062806877780531</c:v>
                </c:pt>
                <c:pt idx="2">
                  <c:v>-14.724703515850706</c:v>
                </c:pt>
                <c:pt idx="3">
                  <c:v>246.89485889809293</c:v>
                </c:pt>
                <c:pt idx="4">
                  <c:v>459.0124178326987</c:v>
                </c:pt>
                <c:pt idx="5">
                  <c:v>562.51038432688802</c:v>
                </c:pt>
                <c:pt idx="6">
                  <c:v>240.70778763919952</c:v>
                </c:pt>
                <c:pt idx="7">
                  <c:v>178.79563384065477</c:v>
                </c:pt>
                <c:pt idx="8">
                  <c:v>372.75277262601958</c:v>
                </c:pt>
                <c:pt idx="9">
                  <c:v>304.10948665030446</c:v>
                </c:pt>
                <c:pt idx="10">
                  <c:v>300.76128489384428</c:v>
                </c:pt>
                <c:pt idx="11">
                  <c:v>343.22029137927166</c:v>
                </c:pt>
                <c:pt idx="12">
                  <c:v>291.94062262069929</c:v>
                </c:pt>
                <c:pt idx="13">
                  <c:v>237.60970793820161</c:v>
                </c:pt>
                <c:pt idx="14">
                  <c:v>244.93116319819819</c:v>
                </c:pt>
                <c:pt idx="15">
                  <c:v>82.069687528113718</c:v>
                </c:pt>
                <c:pt idx="16">
                  <c:v>99.611205286208133</c:v>
                </c:pt>
                <c:pt idx="17">
                  <c:v>213.05280461534858</c:v>
                </c:pt>
                <c:pt idx="18">
                  <c:v>193.41864758046722</c:v>
                </c:pt>
                <c:pt idx="19">
                  <c:v>216.52877056131547</c:v>
                </c:pt>
                <c:pt idx="20">
                  <c:v>-131.16502756444243</c:v>
                </c:pt>
                <c:pt idx="21">
                  <c:v>-227.0060419208603</c:v>
                </c:pt>
                <c:pt idx="22">
                  <c:v>-166.56500212703395</c:v>
                </c:pt>
                <c:pt idx="23">
                  <c:v>-180.04792036902654</c:v>
                </c:pt>
                <c:pt idx="24">
                  <c:v>-263.28004192033404</c:v>
                </c:pt>
              </c:numCache>
            </c:numRef>
          </c:val>
          <c:extLst>
            <c:ext xmlns:c16="http://schemas.microsoft.com/office/drawing/2014/chart" uri="{C3380CC4-5D6E-409C-BE32-E72D297353CC}">
              <c16:uniqueId val="{00000007-E2E2-4F00-980A-CB3E8080BF22}"/>
            </c:ext>
          </c:extLst>
        </c:ser>
        <c:dLbls>
          <c:showLegendKey val="0"/>
          <c:showVal val="0"/>
          <c:showCatName val="0"/>
          <c:showSerName val="0"/>
          <c:showPercent val="0"/>
          <c:showBubbleSize val="0"/>
        </c:dLbls>
        <c:gapWidth val="150"/>
        <c:overlap val="100"/>
        <c:axId val="1534325776"/>
        <c:axId val="1738317216"/>
      </c:barChart>
      <c:lineChart>
        <c:grouping val="standard"/>
        <c:varyColors val="0"/>
        <c:ser>
          <c:idx val="8"/>
          <c:order val="8"/>
          <c:tx>
            <c:strRef>
              <c:f>'---Compare options---'!$H$53</c:f>
              <c:strCache>
                <c:ptCount val="1"/>
                <c:pt idx="0">
                  <c:v>LS Battery</c:v>
                </c:pt>
              </c:strCache>
            </c:strRef>
          </c:tx>
          <c:spPr>
            <a:ln w="28575" cap="rnd">
              <a:solidFill>
                <a:srgbClr val="724BC3"/>
              </a:solidFill>
              <a:prstDash val="sysDot"/>
              <a:round/>
            </a:ln>
            <a:effectLst/>
          </c:spPr>
          <c:marker>
            <c:symbol val="none"/>
          </c:marker>
          <c:cat>
            <c:strRef>
              <c:f>'---Compare options---'!$I$44:$AG$44</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options---'!$I$53:$AG$53</c:f>
              <c:numCache>
                <c:formatCode>#,##0</c:formatCode>
                <c:ptCount val="25"/>
                <c:pt idx="0">
                  <c:v>5.3900607349959273E-2</c:v>
                </c:pt>
                <c:pt idx="1">
                  <c:v>-2.1444143999900689E-2</c:v>
                </c:pt>
                <c:pt idx="2">
                  <c:v>-0.11559843399987813</c:v>
                </c:pt>
                <c:pt idx="3">
                  <c:v>-0.94075726849999342</c:v>
                </c:pt>
                <c:pt idx="4">
                  <c:v>0.4824680469999123</c:v>
                </c:pt>
                <c:pt idx="5">
                  <c:v>0.3863359405001745</c:v>
                </c:pt>
                <c:pt idx="6">
                  <c:v>-1.0535570609999638</c:v>
                </c:pt>
                <c:pt idx="7">
                  <c:v>-0.91939814049996471</c:v>
                </c:pt>
                <c:pt idx="8">
                  <c:v>-1.2933405997998761</c:v>
                </c:pt>
                <c:pt idx="9">
                  <c:v>45.524802869100085</c:v>
                </c:pt>
                <c:pt idx="10">
                  <c:v>47.84875483180133</c:v>
                </c:pt>
                <c:pt idx="11">
                  <c:v>-7.0813608706998821</c:v>
                </c:pt>
                <c:pt idx="12">
                  <c:v>-16.069993815301132</c:v>
                </c:pt>
                <c:pt idx="13">
                  <c:v>-15.384700859702207</c:v>
                </c:pt>
                <c:pt idx="14">
                  <c:v>-19.010826719400029</c:v>
                </c:pt>
                <c:pt idx="15">
                  <c:v>-22.431816960898686</c:v>
                </c:pt>
                <c:pt idx="16">
                  <c:v>-5.3738018458989245</c:v>
                </c:pt>
                <c:pt idx="17">
                  <c:v>-3.4960210384997481</c:v>
                </c:pt>
                <c:pt idx="18">
                  <c:v>-2.3327854717990704</c:v>
                </c:pt>
                <c:pt idx="19">
                  <c:v>-3.4615315583996562</c:v>
                </c:pt>
                <c:pt idx="20">
                  <c:v>-10.486780641999758</c:v>
                </c:pt>
                <c:pt idx="21">
                  <c:v>-12.999946841000565</c:v>
                </c:pt>
                <c:pt idx="22">
                  <c:v>-12.104472934010118</c:v>
                </c:pt>
                <c:pt idx="23">
                  <c:v>-4.527465099001347</c:v>
                </c:pt>
                <c:pt idx="24">
                  <c:v>-2.8184571249967121</c:v>
                </c:pt>
              </c:numCache>
            </c:numRef>
          </c:val>
          <c:smooth val="0"/>
          <c:extLst>
            <c:ext xmlns:c16="http://schemas.microsoft.com/office/drawing/2014/chart" uri="{C3380CC4-5D6E-409C-BE32-E72D297353CC}">
              <c16:uniqueId val="{00000008-E2E2-4F00-980A-CB3E8080BF22}"/>
            </c:ext>
          </c:extLst>
        </c:ser>
        <c:ser>
          <c:idx val="9"/>
          <c:order val="9"/>
          <c:tx>
            <c:strRef>
              <c:f>'---Compare options---'!$H$54</c:f>
              <c:strCache>
                <c:ptCount val="1"/>
                <c:pt idx="0">
                  <c:v>Pumped Hydro</c:v>
                </c:pt>
              </c:strCache>
            </c:strRef>
          </c:tx>
          <c:spPr>
            <a:ln w="28575" cap="rnd">
              <a:solidFill>
                <a:srgbClr val="87D3F2"/>
              </a:solidFill>
              <a:prstDash val="sysDot"/>
              <a:round/>
            </a:ln>
            <a:effectLst/>
          </c:spPr>
          <c:marker>
            <c:symbol val="none"/>
          </c:marker>
          <c:cat>
            <c:strRef>
              <c:f>'---Compare options---'!$I$44:$AG$44</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options---'!$I$54:$AG$54</c:f>
              <c:numCache>
                <c:formatCode>#,##0</c:formatCode>
                <c:ptCount val="25"/>
                <c:pt idx="0">
                  <c:v>6.6905000000190284E-3</c:v>
                </c:pt>
                <c:pt idx="1">
                  <c:v>-0.31040069999998821</c:v>
                </c:pt>
                <c:pt idx="2">
                  <c:v>-0.39944599999901698</c:v>
                </c:pt>
                <c:pt idx="3">
                  <c:v>7.4516680369999051</c:v>
                </c:pt>
                <c:pt idx="4">
                  <c:v>190.7543150818</c:v>
                </c:pt>
                <c:pt idx="5">
                  <c:v>108.60035181290016</c:v>
                </c:pt>
                <c:pt idx="6">
                  <c:v>203.02925383220008</c:v>
                </c:pt>
                <c:pt idx="7">
                  <c:v>96.197163957100088</c:v>
                </c:pt>
                <c:pt idx="8">
                  <c:v>73.015805275799721</c:v>
                </c:pt>
                <c:pt idx="9">
                  <c:v>-49.918536610899537</c:v>
                </c:pt>
                <c:pt idx="10">
                  <c:v>-19.982875654500049</c:v>
                </c:pt>
                <c:pt idx="11">
                  <c:v>32.92968310319975</c:v>
                </c:pt>
                <c:pt idx="12">
                  <c:v>48.401693966699895</c:v>
                </c:pt>
                <c:pt idx="13">
                  <c:v>8.8290064736011118</c:v>
                </c:pt>
                <c:pt idx="14">
                  <c:v>4.7481597782998506</c:v>
                </c:pt>
                <c:pt idx="15">
                  <c:v>2.8509853780997219</c:v>
                </c:pt>
                <c:pt idx="16">
                  <c:v>-19.258829257300022</c:v>
                </c:pt>
                <c:pt idx="17">
                  <c:v>-19.359014573898094</c:v>
                </c:pt>
                <c:pt idx="18">
                  <c:v>-17.668315713897755</c:v>
                </c:pt>
                <c:pt idx="19">
                  <c:v>-7.9069770295027411</c:v>
                </c:pt>
                <c:pt idx="20">
                  <c:v>-43.717832799698954</c:v>
                </c:pt>
                <c:pt idx="21">
                  <c:v>-57.437428518598608</c:v>
                </c:pt>
                <c:pt idx="22">
                  <c:v>-46.356865245303197</c:v>
                </c:pt>
                <c:pt idx="23">
                  <c:v>-83.026706182001362</c:v>
                </c:pt>
                <c:pt idx="24">
                  <c:v>-98.998613897500036</c:v>
                </c:pt>
              </c:numCache>
            </c:numRef>
          </c:val>
          <c:smooth val="0"/>
          <c:extLst>
            <c:ext xmlns:c16="http://schemas.microsoft.com/office/drawing/2014/chart" uri="{C3380CC4-5D6E-409C-BE32-E72D297353CC}">
              <c16:uniqueId val="{00000009-E2E2-4F00-980A-CB3E8080BF22}"/>
            </c:ext>
          </c:extLst>
        </c:ser>
        <c:dLbls>
          <c:showLegendKey val="0"/>
          <c:showVal val="0"/>
          <c:showCatName val="0"/>
          <c:showSerName val="0"/>
          <c:showPercent val="0"/>
          <c:showBubbleSize val="0"/>
        </c:dLbls>
        <c:marker val="1"/>
        <c:smooth val="0"/>
        <c:axId val="1534325776"/>
        <c:axId val="1738317216"/>
      </c:lineChart>
      <c:catAx>
        <c:axId val="1534325776"/>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738317216"/>
        <c:crosses val="autoZero"/>
        <c:auto val="1"/>
        <c:lblAlgn val="ctr"/>
        <c:lblOffset val="100"/>
        <c:noMultiLvlLbl val="0"/>
      </c:catAx>
      <c:valAx>
        <c:axId val="173831721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Sent-out generation difference (GWh)</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534325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options---'!$H$24</c:f>
              <c:strCache>
                <c:ptCount val="1"/>
                <c:pt idx="0">
                  <c:v>Black Coal</c:v>
                </c:pt>
              </c:strCache>
            </c:strRef>
          </c:tx>
          <c:spPr>
            <a:solidFill>
              <a:srgbClr val="351C21"/>
            </a:solidFill>
            <a:ln>
              <a:noFill/>
              <a:prstDash val="solid"/>
            </a:ln>
            <a:effectLst/>
            <a:extLst>
              <a:ext uri="{91240B29-F687-4F45-9708-019B960494DF}">
                <a14:hiddenLine xmlns:a14="http://schemas.microsoft.com/office/drawing/2010/main">
                  <a:solidFill>
                    <a:srgbClr val="351C21"/>
                  </a:solidFill>
                  <a:prstDash val="solid"/>
                </a14:hiddenLine>
              </a:ext>
            </a:extLst>
          </c:spPr>
          <c:invertIfNegative val="0"/>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options---'!$I$24:$AG$24</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3467-4F06-AE76-ADC7E1D36F53}"/>
            </c:ext>
          </c:extLst>
        </c:ser>
        <c:ser>
          <c:idx val="1"/>
          <c:order val="1"/>
          <c:tx>
            <c:strRef>
              <c:f>'---Compare options---'!$H$25</c:f>
              <c:strCache>
                <c:ptCount val="1"/>
                <c:pt idx="0">
                  <c:v>Brown Coal</c:v>
                </c:pt>
              </c:strCache>
            </c:strRef>
          </c:tx>
          <c:spPr>
            <a:solidFill>
              <a:srgbClr val="BC2F00"/>
            </a:solidFill>
            <a:ln>
              <a:noFill/>
              <a:prstDash val="solid"/>
            </a:ln>
            <a:effectLst/>
            <a:extLst>
              <a:ext uri="{91240B29-F687-4F45-9708-019B960494DF}">
                <a14:hiddenLine xmlns:a14="http://schemas.microsoft.com/office/drawing/2010/main">
                  <a:solidFill>
                    <a:srgbClr val="BC2F00"/>
                  </a:solidFill>
                  <a:prstDash val="solid"/>
                </a14:hiddenLine>
              </a:ext>
            </a:extLst>
          </c:spPr>
          <c:invertIfNegative val="0"/>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options---'!$I$25:$AG$25</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3467-4F06-AE76-ADC7E1D36F53}"/>
            </c:ext>
          </c:extLst>
        </c:ser>
        <c:ser>
          <c:idx val="2"/>
          <c:order val="2"/>
          <c:tx>
            <c:strRef>
              <c:f>'---Compare options---'!$H$26</c:f>
              <c:strCache>
                <c:ptCount val="1"/>
                <c:pt idx="0">
                  <c:v>CCGT</c:v>
                </c:pt>
              </c:strCache>
            </c:strRef>
          </c:tx>
          <c:spPr>
            <a:solidFill>
              <a:srgbClr val="750E5C"/>
            </a:solidFill>
            <a:ln>
              <a:noFill/>
              <a:prstDash val="solid"/>
            </a:ln>
            <a:effectLst/>
            <a:extLst>
              <a:ext uri="{91240B29-F687-4F45-9708-019B960494DF}">
                <a14:hiddenLine xmlns:a14="http://schemas.microsoft.com/office/drawing/2010/main">
                  <a:solidFill>
                    <a:srgbClr val="750E5C"/>
                  </a:solidFill>
                  <a:prstDash val="solid"/>
                </a14:hiddenLine>
              </a:ext>
            </a:extLst>
          </c:spPr>
          <c:invertIfNegative val="0"/>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options---'!$I$26:$AG$26</c:f>
              <c:numCache>
                <c:formatCode>#,##0</c:formatCode>
                <c:ptCount val="25"/>
                <c:pt idx="0">
                  <c:v>0</c:v>
                </c:pt>
                <c:pt idx="1">
                  <c:v>9.5529820055162418E-4</c:v>
                </c:pt>
                <c:pt idx="2">
                  <c:v>9.6123039020312717E-4</c:v>
                </c:pt>
                <c:pt idx="3">
                  <c:v>9.6859797986326157E-4</c:v>
                </c:pt>
                <c:pt idx="4">
                  <c:v>9.694899554233416E-4</c:v>
                </c:pt>
                <c:pt idx="5">
                  <c:v>8.82165929851908E-4</c:v>
                </c:pt>
                <c:pt idx="6">
                  <c:v>8.9222793621956953E-4</c:v>
                </c:pt>
                <c:pt idx="7">
                  <c:v>9.1168367771388148E-4</c:v>
                </c:pt>
                <c:pt idx="8">
                  <c:v>9.5913526956792339E-4</c:v>
                </c:pt>
                <c:pt idx="9">
                  <c:v>1.1146628694405081E-3</c:v>
                </c:pt>
                <c:pt idx="10">
                  <c:v>1.1380812502466142E-3</c:v>
                </c:pt>
                <c:pt idx="11">
                  <c:v>1.7375939501107496E-3</c:v>
                </c:pt>
                <c:pt idx="12">
                  <c:v>1.8136195899387531E-3</c:v>
                </c:pt>
                <c:pt idx="13">
                  <c:v>1.8183822699029406E-3</c:v>
                </c:pt>
                <c:pt idx="14">
                  <c:v>2.7407838001636264E-3</c:v>
                </c:pt>
                <c:pt idx="15">
                  <c:v>2.7680247903845157E-3</c:v>
                </c:pt>
                <c:pt idx="16">
                  <c:v>0.5864668761903431</c:v>
                </c:pt>
                <c:pt idx="17">
                  <c:v>0.58650624086999414</c:v>
                </c:pt>
                <c:pt idx="18">
                  <c:v>0.58659767800986629</c:v>
                </c:pt>
                <c:pt idx="19">
                  <c:v>0.58660077302033642</c:v>
                </c:pt>
                <c:pt idx="20">
                  <c:v>0.58712112393004645</c:v>
                </c:pt>
                <c:pt idx="21">
                  <c:v>10.017957444319109</c:v>
                </c:pt>
                <c:pt idx="22">
                  <c:v>10.01818937661983</c:v>
                </c:pt>
                <c:pt idx="23">
                  <c:v>10.018692978159379</c:v>
                </c:pt>
                <c:pt idx="24">
                  <c:v>10.018701950099739</c:v>
                </c:pt>
              </c:numCache>
            </c:numRef>
          </c:val>
          <c:extLst>
            <c:ext xmlns:c16="http://schemas.microsoft.com/office/drawing/2014/chart" uri="{C3380CC4-5D6E-409C-BE32-E72D297353CC}">
              <c16:uniqueId val="{00000002-3467-4F06-AE76-ADC7E1D36F53}"/>
            </c:ext>
          </c:extLst>
        </c:ser>
        <c:ser>
          <c:idx val="3"/>
          <c:order val="3"/>
          <c:tx>
            <c:strRef>
              <c:f>'---Compare options---'!$H$27</c:f>
              <c:strCache>
                <c:ptCount val="1"/>
                <c:pt idx="0">
                  <c:v>Gas - Steam</c:v>
                </c:pt>
              </c:strCache>
            </c:strRef>
          </c:tx>
          <c:spPr>
            <a:solidFill>
              <a:srgbClr val="8CE8AD"/>
            </a:solidFill>
            <a:ln>
              <a:noFill/>
              <a:prstDash val="solid"/>
            </a:ln>
            <a:effectLst/>
            <a:extLst>
              <a:ext uri="{91240B29-F687-4F45-9708-019B960494DF}">
                <a14:hiddenLine xmlns:a14="http://schemas.microsoft.com/office/drawing/2010/main">
                  <a:solidFill>
                    <a:srgbClr val="8CE8AD"/>
                  </a:solidFill>
                  <a:prstDash val="solid"/>
                </a14:hiddenLine>
              </a:ext>
            </a:extLst>
          </c:spPr>
          <c:invertIfNegative val="0"/>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options---'!$I$27:$AG$27</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3467-4F06-AE76-ADC7E1D36F53}"/>
            </c:ext>
          </c:extLst>
        </c:ser>
        <c:ser>
          <c:idx val="4"/>
          <c:order val="4"/>
          <c:tx>
            <c:strRef>
              <c:f>'---Compare options---'!$H$28</c:f>
              <c:strCache>
                <c:ptCount val="1"/>
                <c:pt idx="0">
                  <c:v>OCGT / Diesel</c:v>
                </c:pt>
              </c:strCache>
            </c:strRef>
          </c:tx>
          <c:spPr>
            <a:solidFill>
              <a:srgbClr val="C981B2"/>
            </a:solidFill>
            <a:ln>
              <a:noFill/>
              <a:prstDash val="solid"/>
            </a:ln>
            <a:effectLst/>
            <a:extLst>
              <a:ext uri="{91240B29-F687-4F45-9708-019B960494DF}">
                <a14:hiddenLine xmlns:a14="http://schemas.microsoft.com/office/drawing/2010/main">
                  <a:solidFill>
                    <a:srgbClr val="C981B2"/>
                  </a:solidFill>
                  <a:prstDash val="solid"/>
                </a14:hiddenLine>
              </a:ext>
            </a:extLst>
          </c:spPr>
          <c:invertIfNegative val="0"/>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options---'!$I$28:$AG$28</c:f>
              <c:numCache>
                <c:formatCode>#,##0</c:formatCode>
                <c:ptCount val="25"/>
                <c:pt idx="0">
                  <c:v>2.1056921505078208E-3</c:v>
                </c:pt>
                <c:pt idx="1">
                  <c:v>2.1506143693841295E-3</c:v>
                </c:pt>
                <c:pt idx="2">
                  <c:v>2.2710250605086912E-3</c:v>
                </c:pt>
                <c:pt idx="3">
                  <c:v>2.3093179397619679E-3</c:v>
                </c:pt>
                <c:pt idx="4">
                  <c:v>2.3512680900239502E-3</c:v>
                </c:pt>
                <c:pt idx="5">
                  <c:v>2.4076921808955376E-3</c:v>
                </c:pt>
                <c:pt idx="6">
                  <c:v>2.4665487389938789E-3</c:v>
                </c:pt>
                <c:pt idx="7">
                  <c:v>2.528516130951175E-3</c:v>
                </c:pt>
                <c:pt idx="8">
                  <c:v>2.5919564895957592E-3</c:v>
                </c:pt>
                <c:pt idx="9">
                  <c:v>2.6669032404242898E-3</c:v>
                </c:pt>
                <c:pt idx="10">
                  <c:v>2.7546984392756713E-3</c:v>
                </c:pt>
                <c:pt idx="11">
                  <c:v>3.0058163501962554E-3</c:v>
                </c:pt>
                <c:pt idx="12">
                  <c:v>3.1001540100987768E-3</c:v>
                </c:pt>
                <c:pt idx="13">
                  <c:v>3.1792401587154018E-3</c:v>
                </c:pt>
                <c:pt idx="14">
                  <c:v>1.5186791406449629E-3</c:v>
                </c:pt>
                <c:pt idx="15">
                  <c:v>1.8086813397530932E-3</c:v>
                </c:pt>
                <c:pt idx="16">
                  <c:v>5.6612875366190565</c:v>
                </c:pt>
                <c:pt idx="17">
                  <c:v>5.6613094510321389</c:v>
                </c:pt>
                <c:pt idx="18">
                  <c:v>5.6618827094098378</c:v>
                </c:pt>
                <c:pt idx="19">
                  <c:v>5.6619073015699541</c:v>
                </c:pt>
                <c:pt idx="20">
                  <c:v>5.6621039769406707</c:v>
                </c:pt>
                <c:pt idx="21">
                  <c:v>5.662138502470043</c:v>
                </c:pt>
                <c:pt idx="22">
                  <c:v>5.6623054159490493</c:v>
                </c:pt>
                <c:pt idx="23">
                  <c:v>3.7724386198597131</c:v>
                </c:pt>
                <c:pt idx="24">
                  <c:v>3.7724023654000121</c:v>
                </c:pt>
              </c:numCache>
            </c:numRef>
          </c:val>
          <c:extLst>
            <c:ext xmlns:c16="http://schemas.microsoft.com/office/drawing/2014/chart" uri="{C3380CC4-5D6E-409C-BE32-E72D297353CC}">
              <c16:uniqueId val="{00000004-3467-4F06-AE76-ADC7E1D36F53}"/>
            </c:ext>
          </c:extLst>
        </c:ser>
        <c:ser>
          <c:idx val="5"/>
          <c:order val="5"/>
          <c:tx>
            <c:strRef>
              <c:f>'---Compare options---'!$H$29</c:f>
              <c:strCache>
                <c:ptCount val="1"/>
                <c:pt idx="0">
                  <c:v>Hydro</c:v>
                </c:pt>
              </c:strCache>
            </c:strRef>
          </c:tx>
          <c:spPr>
            <a:solidFill>
              <a:srgbClr val="188CE5"/>
            </a:solidFill>
            <a:ln>
              <a:noFill/>
              <a:prstDash val="solid"/>
            </a:ln>
            <a:effectLst/>
            <a:extLst>
              <a:ext uri="{91240B29-F687-4F45-9708-019B960494DF}">
                <a14:hiddenLine xmlns:a14="http://schemas.microsoft.com/office/drawing/2010/main">
                  <a:solidFill>
                    <a:srgbClr val="188CE5"/>
                  </a:solidFill>
                  <a:prstDash val="solid"/>
                </a14:hiddenLine>
              </a:ext>
            </a:extLst>
          </c:spPr>
          <c:invertIfNegative val="0"/>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options---'!$I$29:$AG$29</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3467-4F06-AE76-ADC7E1D36F53}"/>
            </c:ext>
          </c:extLst>
        </c:ser>
        <c:ser>
          <c:idx val="6"/>
          <c:order val="6"/>
          <c:tx>
            <c:strRef>
              <c:f>'---Compare options---'!$H$30</c:f>
              <c:strCache>
                <c:ptCount val="1"/>
                <c:pt idx="0">
                  <c:v>Wind</c:v>
                </c:pt>
              </c:strCache>
            </c:strRef>
          </c:tx>
          <c:spPr>
            <a:solidFill>
              <a:srgbClr val="168736"/>
            </a:solidFill>
            <a:ln>
              <a:noFill/>
              <a:prstDash val="solid"/>
            </a:ln>
            <a:effectLst/>
            <a:extLst>
              <a:ext uri="{91240B29-F687-4F45-9708-019B960494DF}">
                <a14:hiddenLine xmlns:a14="http://schemas.microsoft.com/office/drawing/2010/main">
                  <a:solidFill>
                    <a:srgbClr val="168736"/>
                  </a:solidFill>
                  <a:prstDash val="solid"/>
                </a14:hiddenLine>
              </a:ext>
            </a:extLst>
          </c:spPr>
          <c:invertIfNegative val="0"/>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options---'!$I$30:$AG$30</c:f>
              <c:numCache>
                <c:formatCode>#,##0</c:formatCode>
                <c:ptCount val="25"/>
                <c:pt idx="0">
                  <c:v>0</c:v>
                </c:pt>
                <c:pt idx="1">
                  <c:v>1.2605092071680701E-2</c:v>
                </c:pt>
                <c:pt idx="2">
                  <c:v>1.5132976199311088E-2</c:v>
                </c:pt>
                <c:pt idx="3">
                  <c:v>-8.8467780356950243E-2</c:v>
                </c:pt>
                <c:pt idx="4">
                  <c:v>-6.6523064525881637</c:v>
                </c:pt>
                <c:pt idx="5">
                  <c:v>-6.5850430242880975</c:v>
                </c:pt>
                <c:pt idx="6">
                  <c:v>69.175070736448106</c:v>
                </c:pt>
                <c:pt idx="7">
                  <c:v>71.299570736648093</c:v>
                </c:pt>
                <c:pt idx="8">
                  <c:v>44.047498214842562</c:v>
                </c:pt>
                <c:pt idx="9">
                  <c:v>44.051831571649018</c:v>
                </c:pt>
                <c:pt idx="10">
                  <c:v>44.051958085130536</c:v>
                </c:pt>
                <c:pt idx="11">
                  <c:v>39.174194462009837</c:v>
                </c:pt>
                <c:pt idx="12">
                  <c:v>39.178353640021669</c:v>
                </c:pt>
                <c:pt idx="13">
                  <c:v>11.19838102858921</c:v>
                </c:pt>
                <c:pt idx="14">
                  <c:v>4.2296206134742533</c:v>
                </c:pt>
                <c:pt idx="15">
                  <c:v>33.30562425008975</c:v>
                </c:pt>
                <c:pt idx="16">
                  <c:v>33.391160612576641</c:v>
                </c:pt>
                <c:pt idx="17">
                  <c:v>-15.427597824913391</c:v>
                </c:pt>
                <c:pt idx="18">
                  <c:v>-4.3570986331105814</c:v>
                </c:pt>
                <c:pt idx="19">
                  <c:v>-4.3565731047347072</c:v>
                </c:pt>
                <c:pt idx="20">
                  <c:v>96.135654583980795</c:v>
                </c:pt>
                <c:pt idx="21">
                  <c:v>55.294645782349107</c:v>
                </c:pt>
                <c:pt idx="22">
                  <c:v>38.77330455918127</c:v>
                </c:pt>
                <c:pt idx="23">
                  <c:v>57.3461264480502</c:v>
                </c:pt>
                <c:pt idx="24">
                  <c:v>55.091045408022183</c:v>
                </c:pt>
              </c:numCache>
            </c:numRef>
          </c:val>
          <c:extLst>
            <c:ext xmlns:c16="http://schemas.microsoft.com/office/drawing/2014/chart" uri="{C3380CC4-5D6E-409C-BE32-E72D297353CC}">
              <c16:uniqueId val="{00000006-3467-4F06-AE76-ADC7E1D36F53}"/>
            </c:ext>
          </c:extLst>
        </c:ser>
        <c:ser>
          <c:idx val="7"/>
          <c:order val="7"/>
          <c:tx>
            <c:strRef>
              <c:f>'---Compare options---'!$H$31</c:f>
              <c:strCache>
                <c:ptCount val="1"/>
                <c:pt idx="0">
                  <c:v>Solar PV</c:v>
                </c:pt>
              </c:strCache>
            </c:strRef>
          </c:tx>
          <c:spPr>
            <a:solidFill>
              <a:srgbClr val="FFB46A"/>
            </a:solidFill>
            <a:ln>
              <a:noFill/>
              <a:prstDash val="solid"/>
            </a:ln>
            <a:effectLst/>
            <a:extLst>
              <a:ext uri="{91240B29-F687-4F45-9708-019B960494DF}">
                <a14:hiddenLine xmlns:a14="http://schemas.microsoft.com/office/drawing/2010/main">
                  <a:solidFill>
                    <a:srgbClr val="FFB46A"/>
                  </a:solidFill>
                  <a:prstDash val="solid"/>
                </a14:hiddenLine>
              </a:ext>
            </a:extLst>
          </c:spPr>
          <c:invertIfNegative val="0"/>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options---'!$I$31:$AG$31</c:f>
              <c:numCache>
                <c:formatCode>#,##0</c:formatCode>
                <c:ptCount val="25"/>
                <c:pt idx="0">
                  <c:v>4.4780851339965011E-3</c:v>
                </c:pt>
                <c:pt idx="1">
                  <c:v>-7.8892217933553184</c:v>
                </c:pt>
                <c:pt idx="2">
                  <c:v>-7.888911053443735</c:v>
                </c:pt>
                <c:pt idx="3">
                  <c:v>-7.8887871244751295</c:v>
                </c:pt>
                <c:pt idx="4">
                  <c:v>2.9912146065798879</c:v>
                </c:pt>
                <c:pt idx="5">
                  <c:v>2.9959836634279782</c:v>
                </c:pt>
                <c:pt idx="6">
                  <c:v>-119.47678130798886</c:v>
                </c:pt>
                <c:pt idx="7">
                  <c:v>-119.47720993330768</c:v>
                </c:pt>
                <c:pt idx="8">
                  <c:v>-72.459876247583452</c:v>
                </c:pt>
                <c:pt idx="9">
                  <c:v>-104.34149226592308</c:v>
                </c:pt>
                <c:pt idx="10">
                  <c:v>-104.33864531155086</c:v>
                </c:pt>
                <c:pt idx="11">
                  <c:v>-108.64427000226169</c:v>
                </c:pt>
                <c:pt idx="12">
                  <c:v>-108.64404018807363</c:v>
                </c:pt>
                <c:pt idx="13">
                  <c:v>-108.64401615328461</c:v>
                </c:pt>
                <c:pt idx="14">
                  <c:v>-129.55995908829209</c:v>
                </c:pt>
                <c:pt idx="15">
                  <c:v>-195.29473075365968</c:v>
                </c:pt>
                <c:pt idx="16">
                  <c:v>-168.79703759390759</c:v>
                </c:pt>
                <c:pt idx="17">
                  <c:v>-35.272678473589622</c:v>
                </c:pt>
                <c:pt idx="18">
                  <c:v>-35.272621024774708</c:v>
                </c:pt>
                <c:pt idx="19">
                  <c:v>-35.2708693689965</c:v>
                </c:pt>
                <c:pt idx="20">
                  <c:v>-182.11469364562799</c:v>
                </c:pt>
                <c:pt idx="21">
                  <c:v>-207.5782012307609</c:v>
                </c:pt>
                <c:pt idx="22">
                  <c:v>-156.10480264609578</c:v>
                </c:pt>
                <c:pt idx="23">
                  <c:v>-156.10435793957367</c:v>
                </c:pt>
                <c:pt idx="24">
                  <c:v>-182.18917473915644</c:v>
                </c:pt>
              </c:numCache>
            </c:numRef>
          </c:val>
          <c:extLst>
            <c:ext xmlns:c16="http://schemas.microsoft.com/office/drawing/2014/chart" uri="{C3380CC4-5D6E-409C-BE32-E72D297353CC}">
              <c16:uniqueId val="{00000007-3467-4F06-AE76-ADC7E1D36F53}"/>
            </c:ext>
          </c:extLst>
        </c:ser>
        <c:dLbls>
          <c:showLegendKey val="0"/>
          <c:showVal val="0"/>
          <c:showCatName val="0"/>
          <c:showSerName val="0"/>
          <c:showPercent val="0"/>
          <c:showBubbleSize val="0"/>
        </c:dLbls>
        <c:gapWidth val="150"/>
        <c:overlap val="100"/>
        <c:axId val="1844338624"/>
        <c:axId val="1844337536"/>
      </c:barChart>
      <c:lineChart>
        <c:grouping val="standard"/>
        <c:varyColors val="0"/>
        <c:ser>
          <c:idx val="8"/>
          <c:order val="8"/>
          <c:tx>
            <c:strRef>
              <c:f>'---Compare options---'!$H$32</c:f>
              <c:strCache>
                <c:ptCount val="1"/>
                <c:pt idx="0">
                  <c:v>LS Battery</c:v>
                </c:pt>
              </c:strCache>
            </c:strRef>
          </c:tx>
          <c:spPr>
            <a:ln w="28575" cap="rnd">
              <a:solidFill>
                <a:srgbClr val="724BC3"/>
              </a:solidFill>
              <a:prstDash val="sysDot"/>
              <a:round/>
            </a:ln>
            <a:effectLst/>
          </c:spPr>
          <c:marker>
            <c:symbol val="none"/>
          </c:marker>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options---'!$I$32:$AG$32</c:f>
              <c:numCache>
                <c:formatCode>#,##0</c:formatCode>
                <c:ptCount val="25"/>
                <c:pt idx="0">
                  <c:v>4.9317273599740474E-3</c:v>
                </c:pt>
                <c:pt idx="1">
                  <c:v>4.9490399000546859E-3</c:v>
                </c:pt>
                <c:pt idx="2">
                  <c:v>4.94936148004399E-3</c:v>
                </c:pt>
                <c:pt idx="3">
                  <c:v>4.9494722899225962E-3</c:v>
                </c:pt>
                <c:pt idx="4">
                  <c:v>4.9546599600489571E-3</c:v>
                </c:pt>
                <c:pt idx="5">
                  <c:v>7.0274974700055282E-3</c:v>
                </c:pt>
                <c:pt idx="6">
                  <c:v>9.1444004399932055E-3</c:v>
                </c:pt>
                <c:pt idx="7">
                  <c:v>1.0431779389989515E-2</c:v>
                </c:pt>
                <c:pt idx="8">
                  <c:v>1.043358385004467E-2</c:v>
                </c:pt>
                <c:pt idx="9">
                  <c:v>40.966691506299867</c:v>
                </c:pt>
                <c:pt idx="10">
                  <c:v>40.967238805398893</c:v>
                </c:pt>
                <c:pt idx="11">
                  <c:v>-6.3430798696012971</c:v>
                </c:pt>
                <c:pt idx="12">
                  <c:v>-12.653498642599516</c:v>
                </c:pt>
                <c:pt idx="13">
                  <c:v>-12.653497592600615</c:v>
                </c:pt>
                <c:pt idx="14">
                  <c:v>-18.303116842301279</c:v>
                </c:pt>
                <c:pt idx="15">
                  <c:v>-18.30281639489931</c:v>
                </c:pt>
                <c:pt idx="16">
                  <c:v>-1.3404716964005274</c:v>
                </c:pt>
                <c:pt idx="17">
                  <c:v>-1.3404705711000133</c:v>
                </c:pt>
                <c:pt idx="18">
                  <c:v>-1.3383453124015432</c:v>
                </c:pt>
                <c:pt idx="19">
                  <c:v>-1.3382850457010136</c:v>
                </c:pt>
                <c:pt idx="20">
                  <c:v>-4.326954752700658</c:v>
                </c:pt>
                <c:pt idx="21">
                  <c:v>-7.7275491063992376</c:v>
                </c:pt>
                <c:pt idx="22">
                  <c:v>-7.7269503626002916</c:v>
                </c:pt>
                <c:pt idx="23">
                  <c:v>-6.0138365849979891</c:v>
                </c:pt>
                <c:pt idx="24">
                  <c:v>-6.0134847274994172</c:v>
                </c:pt>
              </c:numCache>
            </c:numRef>
          </c:val>
          <c:smooth val="0"/>
          <c:extLst>
            <c:ext xmlns:c16="http://schemas.microsoft.com/office/drawing/2014/chart" uri="{C3380CC4-5D6E-409C-BE32-E72D297353CC}">
              <c16:uniqueId val="{00000008-3467-4F06-AE76-ADC7E1D36F53}"/>
            </c:ext>
          </c:extLst>
        </c:ser>
        <c:ser>
          <c:idx val="9"/>
          <c:order val="9"/>
          <c:tx>
            <c:strRef>
              <c:f>'---Compare options---'!$H$33</c:f>
              <c:strCache>
                <c:ptCount val="1"/>
                <c:pt idx="0">
                  <c:v>Pumped Hydro</c:v>
                </c:pt>
              </c:strCache>
            </c:strRef>
          </c:tx>
          <c:spPr>
            <a:ln w="28575" cap="rnd">
              <a:solidFill>
                <a:srgbClr val="87D3F2"/>
              </a:solidFill>
              <a:prstDash val="sysDot"/>
              <a:round/>
            </a:ln>
            <a:effectLst/>
          </c:spPr>
          <c:marker>
            <c:symbol val="none"/>
          </c:marker>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options---'!$I$33:$AG$33</c:f>
              <c:numCache>
                <c:formatCode>#,##0</c:formatCode>
                <c:ptCount val="25"/>
                <c:pt idx="0">
                  <c:v>0</c:v>
                </c:pt>
                <c:pt idx="1">
                  <c:v>0</c:v>
                </c:pt>
                <c:pt idx="2">
                  <c:v>0</c:v>
                </c:pt>
                <c:pt idx="3">
                  <c:v>5.1160531999130399E-3</c:v>
                </c:pt>
                <c:pt idx="4">
                  <c:v>5.4282194701045228E-3</c:v>
                </c:pt>
                <c:pt idx="5">
                  <c:v>5.6263054707414994E-3</c:v>
                </c:pt>
                <c:pt idx="6">
                  <c:v>5.883917729534005E-3</c:v>
                </c:pt>
                <c:pt idx="7">
                  <c:v>6.1664089794248866E-3</c:v>
                </c:pt>
                <c:pt idx="8">
                  <c:v>6.5478186697873753E-3</c:v>
                </c:pt>
                <c:pt idx="9">
                  <c:v>7.2867867111199303E-3</c:v>
                </c:pt>
                <c:pt idx="10">
                  <c:v>7.5602442902891198E-3</c:v>
                </c:pt>
                <c:pt idx="11">
                  <c:v>1.0626185649925901E-2</c:v>
                </c:pt>
                <c:pt idx="12">
                  <c:v>1.0829861461388646E-2</c:v>
                </c:pt>
                <c:pt idx="13">
                  <c:v>1.1098767390194553E-2</c:v>
                </c:pt>
                <c:pt idx="14">
                  <c:v>1.6713309200440563E-2</c:v>
                </c:pt>
                <c:pt idx="15">
                  <c:v>2.0912704339934862E-2</c:v>
                </c:pt>
                <c:pt idx="16">
                  <c:v>-3.6604671471004622</c:v>
                </c:pt>
                <c:pt idx="17">
                  <c:v>-3.6603315810998538</c:v>
                </c:pt>
                <c:pt idx="18">
                  <c:v>-3.653370678198371</c:v>
                </c:pt>
                <c:pt idx="19">
                  <c:v>-3.6533936575997359</c:v>
                </c:pt>
                <c:pt idx="20">
                  <c:v>-17.921660623401294</c:v>
                </c:pt>
                <c:pt idx="21">
                  <c:v>-17.921460224501061</c:v>
                </c:pt>
                <c:pt idx="22">
                  <c:v>-17.921399590200053</c:v>
                </c:pt>
                <c:pt idx="23">
                  <c:v>-33.279992008099725</c:v>
                </c:pt>
                <c:pt idx="24">
                  <c:v>-33.279820392700458</c:v>
                </c:pt>
              </c:numCache>
            </c:numRef>
          </c:val>
          <c:smooth val="0"/>
          <c:extLst>
            <c:ext xmlns:c16="http://schemas.microsoft.com/office/drawing/2014/chart" uri="{C3380CC4-5D6E-409C-BE32-E72D297353CC}">
              <c16:uniqueId val="{00000009-3467-4F06-AE76-ADC7E1D36F53}"/>
            </c:ext>
          </c:extLst>
        </c:ser>
        <c:dLbls>
          <c:showLegendKey val="0"/>
          <c:showVal val="0"/>
          <c:showCatName val="0"/>
          <c:showSerName val="0"/>
          <c:showPercent val="0"/>
          <c:showBubbleSize val="0"/>
        </c:dLbls>
        <c:marker val="1"/>
        <c:smooth val="0"/>
        <c:axId val="1844338624"/>
        <c:axId val="1844337536"/>
      </c:lineChart>
      <c:catAx>
        <c:axId val="1844338624"/>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44337536"/>
        <c:crosses val="autoZero"/>
        <c:auto val="1"/>
        <c:lblAlgn val="ctr"/>
        <c:lblOffset val="100"/>
        <c:noMultiLvlLbl val="0"/>
      </c:catAx>
      <c:valAx>
        <c:axId val="184433753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Capacity difference (MW)</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44338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4</xdr:col>
      <xdr:colOff>543116</xdr:colOff>
      <xdr:row>5</xdr:row>
      <xdr:rowOff>1119</xdr:rowOff>
    </xdr:from>
    <xdr:to>
      <xdr:col>14</xdr:col>
      <xdr:colOff>1226571</xdr:colOff>
      <xdr:row>30</xdr:row>
      <xdr:rowOff>78442</xdr:rowOff>
    </xdr:to>
    <xdr:sp macro="" textlink="">
      <xdr:nvSpPr>
        <xdr:cNvPr id="2" name="Rectangle 1">
          <a:extLst>
            <a:ext uri="{FF2B5EF4-FFF2-40B4-BE49-F238E27FC236}">
              <a16:creationId xmlns:a16="http://schemas.microsoft.com/office/drawing/2014/main" id="{00000000-0008-0000-0000-000002000000}"/>
            </a:ext>
          </a:extLst>
        </xdr:cNvPr>
        <xdr:cNvSpPr>
          <a:spLocks noChangeAspect="1"/>
        </xdr:cNvSpPr>
      </xdr:nvSpPr>
      <xdr:spPr>
        <a:xfrm>
          <a:off x="2981516" y="826619"/>
          <a:ext cx="6779455" cy="4204823"/>
        </a:xfrm>
        <a:custGeom>
          <a:avLst/>
          <a:gdLst>
            <a:gd name="connsiteX0" fmla="*/ 0 w 6753225"/>
            <a:gd name="connsiteY0" fmla="*/ 0 h 3400425"/>
            <a:gd name="connsiteX1" fmla="*/ 6753225 w 6753225"/>
            <a:gd name="connsiteY1" fmla="*/ 0 h 3400425"/>
            <a:gd name="connsiteX2" fmla="*/ 6753225 w 6753225"/>
            <a:gd name="connsiteY2" fmla="*/ 3400425 h 3400425"/>
            <a:gd name="connsiteX3" fmla="*/ 0 w 6753225"/>
            <a:gd name="connsiteY3" fmla="*/ 3400425 h 3400425"/>
            <a:gd name="connsiteX4" fmla="*/ 0 w 6753225"/>
            <a:gd name="connsiteY4" fmla="*/ 0 h 3400425"/>
            <a:gd name="connsiteX0" fmla="*/ 0 w 6755607"/>
            <a:gd name="connsiteY0" fmla="*/ 1197768 h 3400425"/>
            <a:gd name="connsiteX1" fmla="*/ 6755607 w 6755607"/>
            <a:gd name="connsiteY1" fmla="*/ 0 h 3400425"/>
            <a:gd name="connsiteX2" fmla="*/ 6755607 w 6755607"/>
            <a:gd name="connsiteY2" fmla="*/ 3400425 h 3400425"/>
            <a:gd name="connsiteX3" fmla="*/ 2382 w 6755607"/>
            <a:gd name="connsiteY3" fmla="*/ 3400425 h 3400425"/>
            <a:gd name="connsiteX4" fmla="*/ 0 w 6755607"/>
            <a:gd name="connsiteY4" fmla="*/ 1197768 h 34004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755607" h="3400425">
              <a:moveTo>
                <a:pt x="0" y="1197768"/>
              </a:moveTo>
              <a:lnTo>
                <a:pt x="6755607" y="0"/>
              </a:lnTo>
              <a:lnTo>
                <a:pt x="6755607" y="3400425"/>
              </a:lnTo>
              <a:lnTo>
                <a:pt x="2382" y="3400425"/>
              </a:lnTo>
              <a:lnTo>
                <a:pt x="0" y="1197768"/>
              </a:lnTo>
              <a:close/>
            </a:path>
          </a:pathLst>
        </a:custGeom>
        <a:solidFill>
          <a:srgbClr val="FFE600"/>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nchorCtr="0"/>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200">
            <a:solidFill>
              <a:schemeClr val="tx1"/>
            </a:solidFill>
          </a:endParaRPr>
        </a:p>
      </xdr:txBody>
    </xdr:sp>
    <xdr:clientData/>
  </xdr:twoCellAnchor>
  <xdr:twoCellAnchor editAs="absolute">
    <xdr:from>
      <xdr:col>5</xdr:col>
      <xdr:colOff>227966</xdr:colOff>
      <xdr:row>15</xdr:row>
      <xdr:rowOff>35014</xdr:rowOff>
    </xdr:from>
    <xdr:to>
      <xdr:col>14</xdr:col>
      <xdr:colOff>989741</xdr:colOff>
      <xdr:row>21</xdr:row>
      <xdr:rowOff>29463</xdr:rowOff>
    </xdr:to>
    <xdr:sp macro="" textlink="">
      <xdr:nvSpPr>
        <xdr:cNvPr id="3" name="Title 1">
          <a:extLst>
            <a:ext uri="{FF2B5EF4-FFF2-40B4-BE49-F238E27FC236}">
              <a16:creationId xmlns:a16="http://schemas.microsoft.com/office/drawing/2014/main" id="{00000000-0008-0000-0000-000003000000}"/>
            </a:ext>
          </a:extLst>
        </xdr:cNvPr>
        <xdr:cNvSpPr>
          <a:spLocks noGrp="1"/>
        </xdr:cNvSpPr>
      </xdr:nvSpPr>
      <xdr:spPr>
        <a:xfrm>
          <a:off x="3275966" y="2511514"/>
          <a:ext cx="6248175" cy="985049"/>
        </a:xfrm>
        <a:prstGeom prst="rect">
          <a:avLst/>
        </a:prstGeom>
      </xdr:spPr>
      <xdr:txBody>
        <a:bodyPr vert="horz" wrap="square" lIns="0" tIns="0" rIns="0" bIns="0" rtlCol="0" anchor="t" anchorCtr="0">
          <a:noAutofit/>
        </a:bodyPr>
        <a:lstStyle>
          <a:lvl1pPr algn="l" defTabSz="914400" rtl="0" eaLnBrk="1" latinLnBrk="0" hangingPunct="1">
            <a:lnSpc>
              <a:spcPct val="85000"/>
            </a:lnSpc>
            <a:spcBef>
              <a:spcPct val="0"/>
            </a:spcBef>
            <a:buNone/>
            <a:defRPr sz="3000" b="1" kern="1200">
              <a:solidFill>
                <a:schemeClr val="bg1"/>
              </a:solidFill>
              <a:latin typeface="+mn-lt"/>
              <a:ea typeface="+mj-ea"/>
              <a:cs typeface="Arial" pitchFamily="34" charset="0"/>
            </a:defRPr>
          </a:lvl1pPr>
        </a:lstStyle>
        <a:p>
          <a:pPr algn="l"/>
          <a:r>
            <a:rPr lang="en-US" baseline="0">
              <a:solidFill>
                <a:schemeClr val="tx1"/>
              </a:solidFill>
              <a:latin typeface="EYInterstate Light" panose="02000506000000020004" pitchFamily="2" charset="0"/>
            </a:rPr>
            <a:t>Improving Stability in South-Western NSW</a:t>
          </a:r>
          <a:endParaRPr lang="en-GB">
            <a:solidFill>
              <a:schemeClr val="tx1"/>
            </a:solidFill>
            <a:latin typeface="EYInterstate Light" panose="02000506000000020004" pitchFamily="2" charset="0"/>
          </a:endParaRPr>
        </a:p>
      </xdr:txBody>
    </xdr:sp>
    <xdr:clientData/>
  </xdr:twoCellAnchor>
  <xdr:twoCellAnchor editAs="absolute">
    <xdr:from>
      <xdr:col>5</xdr:col>
      <xdr:colOff>227966</xdr:colOff>
      <xdr:row>21</xdr:row>
      <xdr:rowOff>87709</xdr:rowOff>
    </xdr:from>
    <xdr:to>
      <xdr:col>14</xdr:col>
      <xdr:colOff>989741</xdr:colOff>
      <xdr:row>26</xdr:row>
      <xdr:rowOff>7691</xdr:rowOff>
    </xdr:to>
    <xdr:sp macro="" textlink="">
      <xdr:nvSpPr>
        <xdr:cNvPr id="4" name="Subtitle 2">
          <a:extLst>
            <a:ext uri="{FF2B5EF4-FFF2-40B4-BE49-F238E27FC236}">
              <a16:creationId xmlns:a16="http://schemas.microsoft.com/office/drawing/2014/main" id="{00000000-0008-0000-0000-000004000000}"/>
            </a:ext>
          </a:extLst>
        </xdr:cNvPr>
        <xdr:cNvSpPr>
          <a:spLocks noGrp="1"/>
        </xdr:cNvSpPr>
      </xdr:nvSpPr>
      <xdr:spPr>
        <a:xfrm>
          <a:off x="3275966" y="3554809"/>
          <a:ext cx="6248175" cy="745482"/>
        </a:xfrm>
        <a:prstGeom prst="rect">
          <a:avLst/>
        </a:prstGeom>
      </xdr:spPr>
      <xdr:txBody>
        <a:bodyPr vert="horz" wrap="square" lIns="0" tIns="0" rIns="0" bIns="0" rtlCol="0" anchor="t" anchorCtr="0">
          <a:noAutofit/>
        </a:bodyPr>
        <a:lstStyle>
          <a:lvl1pPr marL="356616" indent="-356616" algn="l" defTabSz="914400" rtl="0" eaLnBrk="1" latinLnBrk="0" hangingPunct="1">
            <a:spcBef>
              <a:spcPct val="20000"/>
            </a:spcBef>
            <a:buClr>
              <a:schemeClr val="accent2"/>
            </a:buClr>
            <a:buSzPct val="70000"/>
            <a:buFont typeface="Arial" pitchFamily="34" charset="0"/>
            <a:buChar char="►"/>
            <a:defRPr sz="2400" kern="1200">
              <a:solidFill>
                <a:schemeClr val="bg1"/>
              </a:solidFill>
              <a:latin typeface="+mn-lt"/>
              <a:ea typeface="+mn-ea"/>
              <a:cs typeface="Arial" pitchFamily="34" charset="0"/>
            </a:defRPr>
          </a:lvl1pPr>
          <a:lvl2pPr marL="713232" indent="-356616" algn="l" defTabSz="914400" rtl="0" eaLnBrk="1" latinLnBrk="0" hangingPunct="1">
            <a:spcBef>
              <a:spcPct val="20000"/>
            </a:spcBef>
            <a:buClr>
              <a:schemeClr val="accent2"/>
            </a:buClr>
            <a:buSzPct val="70000"/>
            <a:buFont typeface="Arial" pitchFamily="34" charset="0"/>
            <a:buChar char="►"/>
            <a:defRPr sz="2000" kern="1200">
              <a:solidFill>
                <a:schemeClr val="bg1"/>
              </a:solidFill>
              <a:latin typeface="+mn-lt"/>
              <a:ea typeface="+mn-ea"/>
              <a:cs typeface="Arial" pitchFamily="34" charset="0"/>
            </a:defRPr>
          </a:lvl2pPr>
          <a:lvl3pPr marL="1069848" indent="-356616" algn="l" defTabSz="914400" rtl="0" eaLnBrk="1" latinLnBrk="0" hangingPunct="1">
            <a:spcBef>
              <a:spcPct val="20000"/>
            </a:spcBef>
            <a:buClr>
              <a:schemeClr val="accent2"/>
            </a:buClr>
            <a:buSzPct val="70000"/>
            <a:buFont typeface="Arial" pitchFamily="34" charset="0"/>
            <a:buChar char="►"/>
            <a:defRPr sz="1800" kern="1200">
              <a:solidFill>
                <a:schemeClr val="bg1"/>
              </a:solidFill>
              <a:latin typeface="+mn-lt"/>
              <a:ea typeface="+mn-ea"/>
              <a:cs typeface="Arial" pitchFamily="34" charset="0"/>
            </a:defRPr>
          </a:lvl3pPr>
          <a:lvl4pPr marL="1426464"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4pPr>
          <a:lvl5pPr marL="1783080"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pPr marL="0" lvl="0" indent="0" algn="l" defTabSz="914400" rtl="0" eaLnBrk="1" latinLnBrk="0" hangingPunct="1">
            <a:lnSpc>
              <a:spcPct val="85000"/>
            </a:lnSpc>
            <a:spcBef>
              <a:spcPct val="0"/>
            </a:spcBef>
            <a:buNone/>
          </a:pPr>
          <a:r>
            <a:rPr lang="en-US" sz="2000" b="0" kern="1200">
              <a:solidFill>
                <a:schemeClr val="tx1"/>
              </a:solidFill>
              <a:latin typeface="EYInterstate" panose="02000503020000020004" pitchFamily="2" charset="0"/>
              <a:ea typeface="+mj-ea"/>
              <a:cs typeface="Arial" pitchFamily="34" charset="0"/>
            </a:rPr>
            <a:t>PADR Market</a:t>
          </a:r>
          <a:r>
            <a:rPr lang="en-US" sz="2000" b="0" kern="1200" baseline="0">
              <a:solidFill>
                <a:schemeClr val="tx1"/>
              </a:solidFill>
              <a:latin typeface="EYInterstate" panose="02000503020000020004" pitchFamily="2" charset="0"/>
              <a:ea typeface="+mj-ea"/>
              <a:cs typeface="Arial" pitchFamily="34" charset="0"/>
            </a:rPr>
            <a:t> Modelling Results</a:t>
          </a:r>
        </a:p>
        <a:p>
          <a:pPr marL="0" lvl="0" indent="0" algn="l" defTabSz="914400" rtl="0" eaLnBrk="1" latinLnBrk="0" hangingPunct="1">
            <a:lnSpc>
              <a:spcPct val="85000"/>
            </a:lnSpc>
            <a:spcBef>
              <a:spcPct val="0"/>
            </a:spcBef>
            <a:buNone/>
          </a:pPr>
          <a:endParaRPr lang="en-US" sz="1800" b="0" kern="1200" baseline="0">
            <a:solidFill>
              <a:schemeClr val="tx1"/>
            </a:solidFill>
            <a:latin typeface="EYInterstate" panose="02000503020000020004" pitchFamily="2" charset="0"/>
            <a:ea typeface="+mj-ea"/>
            <a:cs typeface="Arial" pitchFamily="34" charset="0"/>
          </a:endParaRPr>
        </a:p>
        <a:p>
          <a:pPr marL="0" lvl="0" indent="0" algn="l" defTabSz="914400" rtl="0" eaLnBrk="1" latinLnBrk="0" hangingPunct="1">
            <a:lnSpc>
              <a:spcPct val="85000"/>
            </a:lnSpc>
            <a:spcBef>
              <a:spcPct val="0"/>
            </a:spcBef>
            <a:buNone/>
          </a:pPr>
          <a:r>
            <a:rPr lang="en-US" sz="1800" b="1" kern="1200" baseline="0">
              <a:solidFill>
                <a:sysClr val="windowText" lastClr="000000"/>
              </a:solidFill>
              <a:latin typeface="EYInterstate" panose="02000503020000020004" pitchFamily="2" charset="0"/>
              <a:ea typeface="+mj-ea"/>
              <a:cs typeface="Arial" pitchFamily="34" charset="0"/>
            </a:rPr>
            <a:t>TransGrid</a:t>
          </a:r>
          <a:r>
            <a:rPr lang="en-US" sz="1800" b="0" kern="1200" baseline="0">
              <a:solidFill>
                <a:sysClr val="windowText" lastClr="000000"/>
              </a:solidFill>
              <a:latin typeface="EYInterstate" panose="02000503020000020004" pitchFamily="2" charset="0"/>
              <a:ea typeface="+mj-ea"/>
              <a:cs typeface="Arial" pitchFamily="34" charset="0"/>
            </a:rPr>
            <a:t> | 22 September 2021</a:t>
          </a:r>
          <a:endParaRPr lang="en-GB" sz="1800" b="0" kern="1200">
            <a:solidFill>
              <a:sysClr val="windowText" lastClr="000000"/>
            </a:solidFill>
            <a:latin typeface="EYInterstate" panose="02000503020000020004" pitchFamily="2" charset="0"/>
            <a:ea typeface="+mj-ea"/>
            <a:cs typeface="Arial" pitchFamily="34" charset="0"/>
          </a:endParaRPr>
        </a:p>
      </xdr:txBody>
    </xdr:sp>
    <xdr:clientData/>
  </xdr:twoCellAnchor>
  <xdr:twoCellAnchor editAs="oneCell">
    <xdr:from>
      <xdr:col>14</xdr:col>
      <xdr:colOff>236225</xdr:colOff>
      <xdr:row>37</xdr:row>
      <xdr:rowOff>5428</xdr:rowOff>
    </xdr:from>
    <xdr:to>
      <xdr:col>14</xdr:col>
      <xdr:colOff>1236096</xdr:colOff>
      <xdr:row>44</xdr:row>
      <xdr:rowOff>129888</xdr:rowOff>
    </xdr:to>
    <xdr:pic>
      <xdr:nvPicPr>
        <xdr:cNvPr id="5" name="Picture 4">
          <a:extLst>
            <a:ext uri="{FF2B5EF4-FFF2-40B4-BE49-F238E27FC236}">
              <a16:creationId xmlns:a16="http://schemas.microsoft.com/office/drawing/2014/main" id="{00000000-0008-0000-0000-00000500000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70625" y="6114128"/>
          <a:ext cx="999871" cy="1280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21167</xdr:rowOff>
    </xdr:from>
    <xdr:to>
      <xdr:col>6</xdr:col>
      <xdr:colOff>228075</xdr:colOff>
      <xdr:row>17</xdr:row>
      <xdr:rowOff>11122</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44</xdr:row>
      <xdr:rowOff>0</xdr:rowOff>
    </xdr:from>
    <xdr:to>
      <xdr:col>6</xdr:col>
      <xdr:colOff>228075</xdr:colOff>
      <xdr:row>58</xdr:row>
      <xdr:rowOff>173400</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23</xdr:row>
      <xdr:rowOff>0</xdr:rowOff>
    </xdr:from>
    <xdr:to>
      <xdr:col>6</xdr:col>
      <xdr:colOff>228075</xdr:colOff>
      <xdr:row>37</xdr:row>
      <xdr:rowOff>173400</xdr:rowOff>
    </xdr:to>
    <xdr:graphicFrame macro="">
      <xdr:nvGraphicFramePr>
        <xdr:cNvPr id="4" name="Chart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TasNetworks\7.%20Marinus%20PACR%202021\Annual%20outcome%20workbooks\EY%20results%20workbook%20(FY27-30)%20-%20Main%202020_11_06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yaustralia-my.sharepoint.com/personal/damien_slinger_au_ey_com/Documents/Desktop/Marinus/Regional%20yearly%20NPV%20comparison%202020_10_28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yaustralia-my.sharepoint.com/personal/damien_slinger_au_ey_com/Documents/Desktop/Marinus/EY%20results%20workbook%20(FY31-34)%20-%20Main%202020_11_06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notes"/>
      <sheetName val="Abbreviations and notes"/>
      <sheetName val="Main"/>
      <sheetName val="!!DELETE ME!! - Data checks"/>
      <sheetName val="!! DELETE ME!! - Workbook Check"/>
      <sheetName val="---Compare options---"/>
      <sheetName val="BaseCase_Generation"/>
      <sheetName val="BaseCase_Capacity"/>
      <sheetName val="BaseCase_VOM Cost"/>
      <sheetName val="BaseCase_FOM Cost"/>
      <sheetName val="BaseCase_Fuel Cost"/>
      <sheetName val="BaseCase_Build Cost"/>
      <sheetName val="BaseCase_REHAB Cost"/>
      <sheetName val="BaseCase_REZ Tx Cost"/>
      <sheetName val="BaseCase_USE+DSP Cost"/>
      <sheetName val="BaseCase_SyncCon Cost"/>
      <sheetName val="M27_30_Generation"/>
      <sheetName val="M27_30_Capacity"/>
      <sheetName val="M27_30_VOM Cost"/>
      <sheetName val="M27_30_FOM Cost"/>
      <sheetName val="M27_30_Fuel Cost"/>
      <sheetName val="M27_30_Build Cost"/>
      <sheetName val="M27_30_REHAB Cost"/>
      <sheetName val="M27_30_REZ Tx Cost"/>
      <sheetName val="M27_30_USE+DSP Cost"/>
      <sheetName val="M27_30_SyncCon Cost"/>
      <sheetName val="1_NPVall"/>
      <sheetName val="1_GenSO"/>
      <sheetName val="1_Cap"/>
      <sheetName val="1_NSCap"/>
      <sheetName val="1_DemandSum"/>
      <sheetName val="2_NPVall"/>
      <sheetName val="2_GenSO"/>
      <sheetName val="2_Cap"/>
      <sheetName val="2_NSCap"/>
      <sheetName val="2_DemandSum"/>
      <sheetName val="ESS_Charge_GWh"/>
      <sheetName val="ESS_Discharge_GWh"/>
      <sheetName val="NPVall_Slow"/>
      <sheetName val="GenSO_Slow"/>
      <sheetName val="Cap_Slow"/>
      <sheetName val="NSCap_Slow"/>
      <sheetName val="DemandSum_Slow"/>
      <sheetName val="NPVall_Slow FY27-30"/>
      <sheetName val="GenSO_Slow FY27-30"/>
      <sheetName val="Cap_Slow FY27-30"/>
      <sheetName val="NSCap_Slow FY27-30"/>
      <sheetName val="DemandSum_Slow FY27-30"/>
      <sheetName val="NPVall_Slow FY31-34"/>
      <sheetName val="GenSO_Slow FY31-34"/>
      <sheetName val="Cap_Slow FY31-34"/>
      <sheetName val="NSCap_Slow FY31-34"/>
      <sheetName val="DemandSum_Slow FY31-34"/>
      <sheetName val="NPVall_Central"/>
      <sheetName val="GenSO_Central"/>
      <sheetName val="Cap_Central"/>
      <sheetName val="NSCap_Central"/>
      <sheetName val="DemandSum_Central"/>
      <sheetName val="NPVall_Central FY27-30"/>
      <sheetName val="GenSO_Central FY27-30"/>
      <sheetName val="Cap_Central FY27-30"/>
      <sheetName val="NSCap_Central FY27-30"/>
      <sheetName val="DemandSum_Central FY27-30"/>
      <sheetName val="NPVall_Central FY31-34"/>
      <sheetName val="GenSO_Central FY31-34"/>
      <sheetName val="Cap_Central FY31-34"/>
      <sheetName val="NSCap_Central FY31-34"/>
      <sheetName val="DemandSum_Central FY31-34"/>
      <sheetName val="NPVall_Fast"/>
      <sheetName val="GenSO_Fast"/>
      <sheetName val="Cap_Fast"/>
      <sheetName val="NSCap_Fast"/>
      <sheetName val="DemandSum_Fast"/>
      <sheetName val="NPVall_Fast FY27-30"/>
      <sheetName val="GenSO_Fast FY27-30"/>
      <sheetName val="Cap_Fast FY27-30"/>
      <sheetName val="NSCap_Fast FY27-30"/>
      <sheetName val="DemandSum_Fast FY27-30"/>
      <sheetName val="NPVall_Fast FY31-34"/>
      <sheetName val="GenSO_Fast FY31-34"/>
      <sheetName val="Cap_Fast FY31-34"/>
      <sheetName val="NSCap_Fast FY31-34"/>
      <sheetName val="DemandSum_Fast FY31-34"/>
      <sheetName val="NPVall_High DER"/>
      <sheetName val="GenSO_High DER"/>
      <sheetName val="Cap_High DER"/>
      <sheetName val="NSCap_High DER"/>
      <sheetName val="DemandSum_High DER"/>
      <sheetName val="NPVall_High DER FY27-30"/>
      <sheetName val="GenSO_High DER FY27-30"/>
      <sheetName val="Cap_High DER FY27-30"/>
      <sheetName val="NSCap_High DER FY27-30"/>
      <sheetName val="DemandSum_High DER FY27-30"/>
      <sheetName val="NPVall_High DER FY31-34"/>
      <sheetName val="GenSO_High DER FY31-34"/>
      <sheetName val="Cap_High DER FY31-34"/>
      <sheetName val="NSCap_High DER FY31-34"/>
      <sheetName val="DemandSum_High DER FY31-34"/>
      <sheetName val="NPVall_Step"/>
      <sheetName val="GenSO_Step"/>
      <sheetName val="Cap_Step"/>
      <sheetName val="NSCap_Step"/>
      <sheetName val="DemandSum_Step"/>
      <sheetName val="NPVall_Step FY27-30"/>
      <sheetName val="GenSO_Step FY27-30"/>
      <sheetName val="Cap_Step FY27-30"/>
      <sheetName val="NSCap_Step FY27-30"/>
      <sheetName val="DemandSum_Step FY27-30"/>
      <sheetName val="NPVall_Step FY31-34"/>
      <sheetName val="GenSO_Step FY31-34"/>
      <sheetName val="Cap_Step FY31-34"/>
      <sheetName val="NSCap_Step FY31-34"/>
      <sheetName val="DemandSum_Step FY31-34"/>
    </sheetNames>
    <sheetDataSet>
      <sheetData sheetId="0"/>
      <sheetData sheetId="1"/>
      <sheetData sheetId="2"/>
      <sheetData sheetId="3"/>
      <sheetData sheetId="4">
        <row r="5">
          <cell r="A5" t="str">
            <v>2021-22</v>
          </cell>
        </row>
      </sheetData>
      <sheetData sheetId="5"/>
      <sheetData sheetId="6"/>
      <sheetData sheetId="7"/>
      <sheetData sheetId="8"/>
      <sheetData sheetId="9"/>
      <sheetData sheetId="10"/>
      <sheetData sheetId="11"/>
      <sheetData sheetId="12"/>
      <sheetData sheetId="13"/>
      <sheetData sheetId="14">
        <row r="9">
          <cell r="C9">
            <v>1.5838750654978144E-3</v>
          </cell>
          <cell r="D9">
            <v>1.734430042596451E-3</v>
          </cell>
          <cell r="E9">
            <v>1.7971371992661204E-3</v>
          </cell>
          <cell r="F9">
            <v>2.0652093234714529E-3</v>
          </cell>
          <cell r="G9">
            <v>2.888863633320402E-3</v>
          </cell>
          <cell r="H9">
            <v>6.5242592912347474E-3</v>
          </cell>
          <cell r="I9">
            <v>6.3069704879774044E-3</v>
          </cell>
          <cell r="J9">
            <v>40410.324613368059</v>
          </cell>
          <cell r="K9">
            <v>38158.946973417849</v>
          </cell>
          <cell r="L9">
            <v>37619.543646780337</v>
          </cell>
          <cell r="M9">
            <v>45808.907919399942</v>
          </cell>
          <cell r="N9">
            <v>76963.010302480252</v>
          </cell>
          <cell r="O9">
            <v>80153.51838443325</v>
          </cell>
          <cell r="P9">
            <v>76827.152073867692</v>
          </cell>
          <cell r="Q9">
            <v>87474.755626818791</v>
          </cell>
          <cell r="R9">
            <v>91069.842730946781</v>
          </cell>
          <cell r="S9">
            <v>128846.22936806329</v>
          </cell>
          <cell r="T9">
            <v>125220.58944249987</v>
          </cell>
          <cell r="U9">
            <v>129273.46595985502</v>
          </cell>
          <cell r="V9">
            <v>135237.62705461518</v>
          </cell>
          <cell r="W9">
            <v>153396.83038803071</v>
          </cell>
        </row>
      </sheetData>
      <sheetData sheetId="15">
        <row r="9">
          <cell r="C9">
            <v>4.9225452599999994E-3</v>
          </cell>
          <cell r="D9">
            <v>4.9119135199999992E-3</v>
          </cell>
          <cell r="E9">
            <v>34.259585666429999</v>
          </cell>
          <cell r="F9">
            <v>202.490346619626</v>
          </cell>
          <cell r="G9">
            <v>3.3102710121799999</v>
          </cell>
          <cell r="H9">
            <v>1.6283453937999999</v>
          </cell>
          <cell r="I9">
            <v>5.0652539999999999E-3</v>
          </cell>
          <cell r="J9">
            <v>31859.166606874074</v>
          </cell>
          <cell r="K9">
            <v>399.31519456642002</v>
          </cell>
          <cell r="L9">
            <v>3.7412001020600001</v>
          </cell>
          <cell r="M9">
            <v>5.0866619399999998E-3</v>
          </cell>
          <cell r="N9">
            <v>1286.5756141475599</v>
          </cell>
          <cell r="O9">
            <v>16455.244189173241</v>
          </cell>
          <cell r="P9">
            <v>325.91855643662001</v>
          </cell>
          <cell r="Q9">
            <v>2040.3816423662599</v>
          </cell>
          <cell r="R9">
            <v>8885.5388511935707</v>
          </cell>
          <cell r="S9">
            <v>12112.85392333717</v>
          </cell>
          <cell r="T9">
            <v>5.1222101899999987E-3</v>
          </cell>
          <cell r="U9">
            <v>9287.8414240571692</v>
          </cell>
          <cell r="V9">
            <v>109.0579590595799</v>
          </cell>
          <cell r="W9">
            <v>7997.2542846307606</v>
          </cell>
        </row>
      </sheetData>
      <sheetData sheetId="16">
        <row r="5">
          <cell r="C5">
            <v>1204.8681408698501</v>
          </cell>
          <cell r="D5">
            <v>1108.8751908962402</v>
          </cell>
          <cell r="E5">
            <v>1305.1724713738399</v>
          </cell>
          <cell r="F5">
            <v>930.79623559999993</v>
          </cell>
          <cell r="G5">
            <v>457.55107300000003</v>
          </cell>
          <cell r="H5">
            <v>653.04653399999995</v>
          </cell>
          <cell r="I5">
            <v>620.02247900000009</v>
          </cell>
          <cell r="J5">
            <v>716.00648000000001</v>
          </cell>
          <cell r="K5">
            <v>794.22271999999998</v>
          </cell>
          <cell r="L5">
            <v>1056.71569</v>
          </cell>
          <cell r="M5">
            <v>1333.7173699999998</v>
          </cell>
          <cell r="N5">
            <v>1349.9251299999999</v>
          </cell>
          <cell r="O5">
            <v>1369.4847749999999</v>
          </cell>
          <cell r="P5">
            <v>1563.109616</v>
          </cell>
          <cell r="Q5">
            <v>1655.368234</v>
          </cell>
          <cell r="R5">
            <v>1671.7901899999999</v>
          </cell>
          <cell r="S5">
            <v>1540.8167900000001</v>
          </cell>
          <cell r="T5">
            <v>1525.8792900000001</v>
          </cell>
          <cell r="U5">
            <v>1455.2609959999997</v>
          </cell>
          <cell r="V5">
            <v>1549.0751299999999</v>
          </cell>
          <cell r="W5">
            <v>1349.0279100000002</v>
          </cell>
        </row>
      </sheetData>
      <sheetData sheetId="17"/>
      <sheetData sheetId="18"/>
      <sheetData sheetId="19"/>
      <sheetData sheetId="20"/>
      <sheetData sheetId="21"/>
      <sheetData sheetId="22"/>
      <sheetData sheetId="23"/>
      <sheetData sheetId="24">
        <row r="9">
          <cell r="C9">
            <v>9.7816777102889422E-4</v>
          </cell>
          <cell r="D9">
            <v>1.0688623492945647E-3</v>
          </cell>
          <cell r="E9">
            <v>1.1081104599354394E-3</v>
          </cell>
          <cell r="F9">
            <v>1.2696678419595469E-3</v>
          </cell>
          <cell r="G9">
            <v>1.7676949215797817E-3</v>
          </cell>
          <cell r="H9">
            <v>2.7065237696208217E-3</v>
          </cell>
          <cell r="I9">
            <v>2.641973520965857E-3</v>
          </cell>
          <cell r="J9">
            <v>35994.894120366072</v>
          </cell>
          <cell r="K9">
            <v>33989.513004522858</v>
          </cell>
          <cell r="L9">
            <v>32698.256494258647</v>
          </cell>
          <cell r="M9">
            <v>41208.352689381587</v>
          </cell>
          <cell r="N9">
            <v>64388.61993507111</v>
          </cell>
          <cell r="O9">
            <v>69485.979282190427</v>
          </cell>
          <cell r="P9">
            <v>65614.711382637819</v>
          </cell>
          <cell r="Q9">
            <v>71592.258899236767</v>
          </cell>
          <cell r="R9">
            <v>74653.352172212952</v>
          </cell>
          <cell r="S9">
            <v>112753.58873245893</v>
          </cell>
          <cell r="T9">
            <v>108997.8589293074</v>
          </cell>
          <cell r="U9">
            <v>111641.08435549994</v>
          </cell>
          <cell r="V9">
            <v>112722.2571110508</v>
          </cell>
          <cell r="W9">
            <v>131672.06652004065</v>
          </cell>
        </row>
      </sheetData>
      <sheetData sheetId="25">
        <row r="9">
          <cell r="C9">
            <v>3.0174366789999991E-3</v>
          </cell>
          <cell r="D9">
            <v>3.0110325209999995E-3</v>
          </cell>
          <cell r="E9">
            <v>34.257661736801005</v>
          </cell>
          <cell r="F9">
            <v>207.994241940156</v>
          </cell>
          <cell r="G9">
            <v>4.2760118288149993</v>
          </cell>
          <cell r="H9">
            <v>3.0854676199999981E-3</v>
          </cell>
          <cell r="I9">
            <v>3.1050171789999978E-3</v>
          </cell>
          <cell r="J9">
            <v>32185.485755644368</v>
          </cell>
          <cell r="K9">
            <v>436.16353232415196</v>
          </cell>
          <cell r="L9">
            <v>3.7392361675010002</v>
          </cell>
          <cell r="M9">
            <v>195.82826125222002</v>
          </cell>
          <cell r="N9">
            <v>1286.5736690561162</v>
          </cell>
          <cell r="O9">
            <v>21486.827113631163</v>
          </cell>
          <cell r="P9">
            <v>197.25640570617298</v>
          </cell>
          <cell r="Q9">
            <v>3164.3993309542357</v>
          </cell>
          <cell r="R9">
            <v>10207.769825416424</v>
          </cell>
          <cell r="S9">
            <v>11525.752435625696</v>
          </cell>
          <cell r="T9">
            <v>9.3296549431100022</v>
          </cell>
          <cell r="U9">
            <v>22332.904082719982</v>
          </cell>
          <cell r="V9">
            <v>80.697803431978997</v>
          </cell>
          <cell r="W9">
            <v>8052.0042854523736</v>
          </cell>
        </row>
      </sheetData>
      <sheetData sheetId="26">
        <row r="5">
          <cell r="C5">
            <v>1202.47692963043</v>
          </cell>
          <cell r="D5">
            <v>1091.0377197374598</v>
          </cell>
          <cell r="E5">
            <v>1302.1242198888599</v>
          </cell>
          <cell r="F5">
            <v>933.12676329999999</v>
          </cell>
          <cell r="G5">
            <v>498.59118799999999</v>
          </cell>
          <cell r="H5">
            <v>712.21125399999994</v>
          </cell>
          <cell r="I5">
            <v>703.04521</v>
          </cell>
          <cell r="J5">
            <v>870.98815000000002</v>
          </cell>
          <cell r="K5">
            <v>1005.3009939999999</v>
          </cell>
          <cell r="L5">
            <v>1250.8458400000002</v>
          </cell>
          <cell r="M5">
            <v>1554.4141400000001</v>
          </cell>
          <cell r="N5">
            <v>1701.6508399999998</v>
          </cell>
          <cell r="O5">
            <v>1693.827</v>
          </cell>
          <cell r="P5">
            <v>1748.6726400000002</v>
          </cell>
          <cell r="Q5">
            <v>1668.9315299999998</v>
          </cell>
          <cell r="R5">
            <v>1827.01404</v>
          </cell>
          <cell r="S5">
            <v>1478.05756</v>
          </cell>
          <cell r="T5">
            <v>1585.952</v>
          </cell>
          <cell r="U5">
            <v>1424.98489</v>
          </cell>
          <cell r="V5">
            <v>1249.6846560000001</v>
          </cell>
          <cell r="W5">
            <v>1202.3411299999998</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Macro"/>
      <sheetName val="Case assumptions"/>
      <sheetName val="Scenario effects"/>
      <sheetName val="Annual CF Case 1"/>
      <sheetName val="Annual CF Case 2"/>
      <sheetName val="Annual GWh Case 1"/>
      <sheetName val="Annual GWh Case 2"/>
      <sheetName val="Annual GWh Spill Case 1"/>
      <sheetName val="Annual GWh Spill Case 2"/>
      <sheetName val="NPV Case 1"/>
      <sheetName val="NPV Case 2"/>
      <sheetName val="NPV compare #1#"/>
      <sheetName val="Annual region NPV Case 1"/>
      <sheetName val="Annual region NPV Case 2"/>
      <sheetName val="Annual region NPV compare #1#"/>
      <sheetName val="Region NPV yearly Case 1"/>
      <sheetName val="Region NPV yearly Case 2"/>
      <sheetName val="Region NPV yearly compare #1#"/>
      <sheetName val="Annual tech NPV Case 1"/>
      <sheetName val="Annual tech NPV Case 2"/>
      <sheetName val="Annual tech NPV compare #1#"/>
      <sheetName val="Tech NPV yearly Case 1"/>
      <sheetName val="Tech NPV yearly Case 2"/>
      <sheetName val="Tech NPV yearly compare #1#"/>
      <sheetName val="Generation Case 1"/>
      <sheetName val="Generation Case 2"/>
      <sheetName val="Generation compare #1#"/>
      <sheetName val="Gen - Node-REZ Case 1"/>
      <sheetName val="Gen - Node-REZ Case 2"/>
      <sheetName val="Gen - Node-REZ compare #1#"/>
      <sheetName val="NEM capacity Case 1"/>
      <sheetName val="NEM capacity Case 2"/>
      <sheetName val="NEM capacity compare #1#"/>
      <sheetName val="Node-REZ capacity Case 1"/>
      <sheetName val="Node-REZ capacity Case 2"/>
      <sheetName val="Node-REZ capacity compare #1#"/>
      <sheetName val="Auto capacity Case 1"/>
      <sheetName val="Auto capacity Case 2"/>
      <sheetName val="Auto capacity compare #1#"/>
      <sheetName val="Auto REZ overview Case 1"/>
      <sheetName val="Auto REZ overview Case 2"/>
      <sheetName val="Auto REZ overview compare #1#"/>
      <sheetName val="Proxy price Case 1"/>
      <sheetName val="Proxy price Case 2"/>
      <sheetName val="Proxy price compare #1#"/>
      <sheetName val="Proxy price hourly Case 1"/>
      <sheetName val="Proxy price hourly Case 2"/>
      <sheetName val="Proxy price hourly compare #1#"/>
      <sheetName val="Energy flow Case 1"/>
      <sheetName val="Energy flow Case 2"/>
      <sheetName val="Energy flow compare #1#"/>
      <sheetName val="USE Case 1"/>
      <sheetName val="USE Case 2"/>
      <sheetName val="USE compare #1#"/>
      <sheetName val="Emissions Case 1"/>
      <sheetName val="Emissions Case 2"/>
      <sheetName val="Emissions compare #1#"/>
      <sheetName val="NSW to QLD Case 1"/>
      <sheetName val="NSW to QLD Case 2"/>
      <sheetName val="VIC to NSW Case 1"/>
      <sheetName val="VIC to NSW Case 2"/>
      <sheetName val="VIC to SA Case 1"/>
      <sheetName val="VIC to SA Case 2"/>
      <sheetName val="NSW to SA Case 1"/>
      <sheetName val="NSW to SA Case 2"/>
      <sheetName val="TAS to VIC Case 1"/>
      <sheetName val="TAS to VIC Case 2"/>
      <sheetName val="1_AnnualGenerationAG"/>
      <sheetName val="1_AnnualGenerationSO"/>
      <sheetName val="1_AnnualGeneration"/>
      <sheetName val="1_AnnualSpill"/>
      <sheetName val="1_AnnualCapacity"/>
      <sheetName val="1_DurationData"/>
      <sheetName val="1_TODLink"/>
      <sheetName val="1_AnnualLink"/>
      <sheetName val="1_AnnualNodeSummary"/>
      <sheetName val="1_TODNodeSummary"/>
      <sheetName val="1_DemandSummary"/>
      <sheetName val="1_AnnualDemandMax"/>
      <sheetName val="1_NPVall"/>
      <sheetName val="1_Emissions"/>
      <sheetName val="1_BuildLimits"/>
      <sheetName val="1_CF"/>
      <sheetName val="1_REZTransmissionLimits"/>
      <sheetName val="1_AssumedCapacity"/>
      <sheetName val="2_AnnualGenerationAG"/>
      <sheetName val="2_AnnualGenerationSO"/>
      <sheetName val="2_AnnualGeneration"/>
      <sheetName val="2_AnnualSpill"/>
      <sheetName val="2_AnnualCapacity"/>
      <sheetName val="2_DurationData"/>
      <sheetName val="2_TODLink"/>
      <sheetName val="2_AnnualLink"/>
      <sheetName val="2_AnnualNodeSummary"/>
      <sheetName val="2_TODNodeSummary"/>
      <sheetName val="2_DemandSummary"/>
      <sheetName val="2_AnnualDemandMax"/>
      <sheetName val="2_NPVall"/>
      <sheetName val="2_Emissions"/>
      <sheetName val="2_BuildLimits"/>
      <sheetName val="2_CF"/>
      <sheetName val="2_REZTransmissionLimits"/>
      <sheetName val="2_AssumedCapacity"/>
    </sheetNames>
    <sheetDataSet>
      <sheetData sheetId="0"/>
      <sheetData sheetId="1">
        <row r="3">
          <cell r="B3" t="str">
            <v>\\rc-sql7.rc.lan\tsirp\TasNetworks\PACR\2020_06_16_RST_TEST\Results\Marinus_2020-06-16a_AlternativeRST_Central\EC70\TS-IRP_summary_code\Files_for_excel</v>
          </cell>
          <cell r="D3" t="str">
            <v>Central</v>
          </cell>
          <cell r="K3" t="str">
            <v>TAS1</v>
          </cell>
          <cell r="L3" t="str">
            <v>TAS1 - Tasmania Midlands</v>
          </cell>
        </row>
        <row r="4">
          <cell r="B4" t="str">
            <v>\\rc-sql7.rc.lan\tsirp\TasNetworks\PACR\2020_06_16_RST_TEST\Results\Marinus_2020-06-16a_AlternativeRST_Slow Change\EC70\TS-IRP_summary_code\Files_for_excel</v>
          </cell>
          <cell r="D4" t="str">
            <v>Slow</v>
          </cell>
          <cell r="W4" t="str">
            <v>rooftopPV</v>
          </cell>
        </row>
        <row r="5">
          <cell r="B5">
            <v>0</v>
          </cell>
          <cell r="D5">
            <v>0</v>
          </cell>
          <cell r="G5" t="str">
            <v>N-Q-MNSP1</v>
          </cell>
          <cell r="J5" t="str">
            <v>NSW1</v>
          </cell>
          <cell r="K5" t="str">
            <v>NSW1</v>
          </cell>
          <cell r="L5" t="str">
            <v>NSW1 - Broken Hill</v>
          </cell>
        </row>
        <row r="6">
          <cell r="B6">
            <v>0</v>
          </cell>
          <cell r="D6">
            <v>0</v>
          </cell>
          <cell r="G6" t="str">
            <v>QNI</v>
          </cell>
          <cell r="J6" t="str">
            <v>QLD1</v>
          </cell>
          <cell r="K6" t="str">
            <v>QLD1</v>
          </cell>
          <cell r="L6" t="str">
            <v>NSW1 - Central West NSW</v>
          </cell>
          <cell r="U6" t="str">
            <v>As-Generated</v>
          </cell>
        </row>
        <row r="7">
          <cell r="B7">
            <v>0</v>
          </cell>
          <cell r="D7">
            <v>0</v>
          </cell>
          <cell r="G7" t="str">
            <v>SWNSW-SA1</v>
          </cell>
          <cell r="J7" t="str">
            <v>VIC1</v>
          </cell>
          <cell r="K7" t="str">
            <v>VIC1</v>
          </cell>
          <cell r="L7" t="str">
            <v>NSW1 - Cooma-Monaro</v>
          </cell>
          <cell r="U7" t="str">
            <v>Sent-Out</v>
          </cell>
        </row>
        <row r="8">
          <cell r="B8">
            <v>0</v>
          </cell>
          <cell r="D8">
            <v>0</v>
          </cell>
          <cell r="G8" t="str">
            <v>T-V-MNSP1</v>
          </cell>
          <cell r="J8" t="str">
            <v>SA1</v>
          </cell>
          <cell r="K8" t="str">
            <v>SA1</v>
          </cell>
          <cell r="L8" t="str">
            <v>NSW1 - New England</v>
          </cell>
        </row>
        <row r="9">
          <cell r="B9">
            <v>0</v>
          </cell>
          <cell r="D9">
            <v>0</v>
          </cell>
          <cell r="G9" t="str">
            <v>V-S-MNSP1</v>
          </cell>
          <cell r="J9" t="str">
            <v>TAS1</v>
          </cell>
          <cell r="K9" t="str">
            <v>TAS1</v>
          </cell>
          <cell r="L9" t="str">
            <v>NSW1 - North West NSW</v>
          </cell>
          <cell r="Z9" t="str">
            <v>Existing</v>
          </cell>
          <cell r="AA9" t="str">
            <v>NE</v>
          </cell>
        </row>
        <row r="10">
          <cell r="B10">
            <v>0</v>
          </cell>
          <cell r="D10">
            <v>0</v>
          </cell>
          <cell r="G10" t="str">
            <v>V-SA</v>
          </cell>
          <cell r="J10">
            <v>0</v>
          </cell>
          <cell r="K10">
            <v>0</v>
          </cell>
          <cell r="L10" t="str">
            <v>NSW1 - South West NSW</v>
          </cell>
        </row>
        <row r="11">
          <cell r="B11">
            <v>0</v>
          </cell>
          <cell r="D11">
            <v>0</v>
          </cell>
          <cell r="G11" t="str">
            <v>VIC1-CAN</v>
          </cell>
          <cell r="L11" t="str">
            <v>NSW1 - Southern NSW Tablelands</v>
          </cell>
        </row>
        <row r="12">
          <cell r="B12">
            <v>0</v>
          </cell>
          <cell r="D12">
            <v>0</v>
          </cell>
          <cell r="G12" t="str">
            <v>VIC1-SWNSW</v>
          </cell>
          <cell r="L12" t="str">
            <v>NSW1 - Tumut</v>
          </cell>
        </row>
        <row r="13">
          <cell r="B13">
            <v>0</v>
          </cell>
          <cell r="D13">
            <v>0</v>
          </cell>
          <cell r="G13" t="str">
            <v>VIC1-SWNSW_SL</v>
          </cell>
          <cell r="L13" t="str">
            <v>NSW1 - Wagga Wagga</v>
          </cell>
        </row>
        <row r="14">
          <cell r="B14">
            <v>0</v>
          </cell>
          <cell r="D14">
            <v>0</v>
          </cell>
          <cell r="G14">
            <v>0</v>
          </cell>
          <cell r="L14" t="str">
            <v>QLD1 - Barcaldine</v>
          </cell>
        </row>
        <row r="15">
          <cell r="B15">
            <v>0</v>
          </cell>
          <cell r="D15">
            <v>0</v>
          </cell>
          <cell r="L15" t="str">
            <v>QLD1 - Darling Downs</v>
          </cell>
        </row>
        <row r="16">
          <cell r="B16">
            <v>0</v>
          </cell>
          <cell r="D16">
            <v>0</v>
          </cell>
          <cell r="L16" t="str">
            <v>QLD1 - Far North QLD</v>
          </cell>
        </row>
        <row r="17">
          <cell r="L17" t="str">
            <v>QLD1 - Fitzroy</v>
          </cell>
        </row>
        <row r="18">
          <cell r="B18" t="str">
            <v>Case 2</v>
          </cell>
          <cell r="L18" t="str">
            <v>QLD1 - Isaac</v>
          </cell>
        </row>
        <row r="19">
          <cell r="B19">
            <v>0</v>
          </cell>
          <cell r="L19" t="str">
            <v>QLD1 - North Qld Clean Energy Hub</v>
          </cell>
        </row>
        <row r="20">
          <cell r="B20">
            <v>0</v>
          </cell>
          <cell r="L20" t="str">
            <v>QLD1 - Northern Qld</v>
          </cell>
        </row>
        <row r="21">
          <cell r="B21">
            <v>0</v>
          </cell>
          <cell r="L21" t="str">
            <v>QLD1 - Wide Bay</v>
          </cell>
        </row>
        <row r="22">
          <cell r="B22">
            <v>0</v>
          </cell>
          <cell r="L22" t="str">
            <v>SA1 - Eastern Eyre Peninsula</v>
          </cell>
        </row>
        <row r="23">
          <cell r="B23">
            <v>0</v>
          </cell>
          <cell r="L23" t="str">
            <v>SA1 - Leigh Creek</v>
          </cell>
        </row>
        <row r="24">
          <cell r="B24">
            <v>0</v>
          </cell>
          <cell r="L24" t="str">
            <v>SA1 - Mid-North SA</v>
          </cell>
        </row>
        <row r="25">
          <cell r="B25">
            <v>0</v>
          </cell>
          <cell r="L25" t="str">
            <v>SA1 - Mid-North South Australia_MN</v>
          </cell>
        </row>
        <row r="26">
          <cell r="L26" t="str">
            <v>SA1 - Northern SA</v>
          </cell>
        </row>
        <row r="27">
          <cell r="L27" t="str">
            <v>SA1 - Riverland</v>
          </cell>
        </row>
        <row r="28">
          <cell r="B28">
            <v>2050</v>
          </cell>
          <cell r="L28" t="str">
            <v>SA1 - South East SA</v>
          </cell>
        </row>
        <row r="29">
          <cell r="B29">
            <v>5.8999999999999997E-2</v>
          </cell>
          <cell r="L29" t="str">
            <v>SA1 - Western Eyre Peninsula</v>
          </cell>
        </row>
        <row r="30">
          <cell r="B30">
            <v>1</v>
          </cell>
          <cell r="L30" t="str">
            <v>SA1 - Yorke Peninsula</v>
          </cell>
        </row>
        <row r="31">
          <cell r="B31" t="str">
            <v>NEM</v>
          </cell>
          <cell r="L31" t="str">
            <v>TAS1 - North East Tasmania</v>
          </cell>
        </row>
        <row r="32">
          <cell r="B32">
            <v>0.1</v>
          </cell>
          <cell r="L32" t="str">
            <v>TAS1 - North West Tasmania</v>
          </cell>
        </row>
        <row r="33">
          <cell r="B33">
            <v>43647</v>
          </cell>
          <cell r="L33" t="str">
            <v>TAS1 - Tasmania Midlands</v>
          </cell>
        </row>
        <row r="34">
          <cell r="B34">
            <v>87</v>
          </cell>
          <cell r="L34" t="str">
            <v>VIC1 - Central North Vic</v>
          </cell>
        </row>
        <row r="35">
          <cell r="L35" t="str">
            <v>VIC1 - Gippsland</v>
          </cell>
        </row>
        <row r="36">
          <cell r="B36">
            <v>100</v>
          </cell>
          <cell r="L36" t="str">
            <v>VIC1 - Murray River</v>
          </cell>
        </row>
        <row r="37">
          <cell r="L37" t="str">
            <v>VIC1 - Ovens Murray</v>
          </cell>
        </row>
        <row r="38">
          <cell r="L38" t="str">
            <v>VIC1 - South West Victoria</v>
          </cell>
        </row>
        <row r="39">
          <cell r="L39" t="str">
            <v>VIC1 - Western Victoria</v>
          </cell>
        </row>
        <row r="47">
          <cell r="B47" t="str">
            <v>Annual_Capacity</v>
          </cell>
        </row>
        <row r="48">
          <cell r="B48" t="str">
            <v>Annual_GenerationAG</v>
          </cell>
        </row>
        <row r="49">
          <cell r="B49" t="str">
            <v>Annual_GenerationSO</v>
          </cell>
        </row>
        <row r="50">
          <cell r="B50" t="str">
            <v>Duration_Link</v>
          </cell>
        </row>
        <row r="51">
          <cell r="B51" t="str">
            <v>TOD_Link</v>
          </cell>
        </row>
        <row r="52">
          <cell r="B52" t="str">
            <v>Annual_Link</v>
          </cell>
        </row>
        <row r="53">
          <cell r="B53" t="str">
            <v>Annual_Node details</v>
          </cell>
        </row>
        <row r="54">
          <cell r="B54" t="str">
            <v>TOD_NodePoolPrice</v>
          </cell>
        </row>
        <row r="55">
          <cell r="B55" t="str">
            <v>Annual_NPV_agg</v>
          </cell>
        </row>
        <row r="56">
          <cell r="B56" t="str">
            <v>EnergyConstraints</v>
          </cell>
        </row>
        <row r="57">
          <cell r="B57" t="str">
            <v>AnnualMax_Node demand</v>
          </cell>
        </row>
        <row r="58">
          <cell r="B58" t="str">
            <v>DemandSummary</v>
          </cell>
        </row>
        <row r="59">
          <cell r="B59" t="str">
            <v>Annual_Spill_Wind_Solar_Hydro</v>
          </cell>
        </row>
        <row r="60">
          <cell r="B60" t="str">
            <v>AssumedCapacity</v>
          </cell>
        </row>
        <row r="61">
          <cell r="B61" t="str">
            <v>CF</v>
          </cell>
        </row>
        <row r="62">
          <cell r="B62" t="str">
            <v>REZTransmissionLimits</v>
          </cell>
        </row>
        <row r="63">
          <cell r="B63" t="str">
            <v>BuildLimits</v>
          </cell>
        </row>
        <row r="64">
          <cell r="B64">
            <v>0</v>
          </cell>
        </row>
        <row r="65">
          <cell r="B65">
            <v>0</v>
          </cell>
        </row>
        <row r="66">
          <cell r="B66">
            <v>0</v>
          </cell>
        </row>
        <row r="67">
          <cell r="B67">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7">
          <cell r="AL7">
            <v>0</v>
          </cell>
        </row>
      </sheetData>
      <sheetData sheetId="17">
        <row r="7">
          <cell r="AL7">
            <v>0</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ow r="1">
          <cell r="AN1">
            <v>9.4436709627165102E-4</v>
          </cell>
        </row>
      </sheetData>
      <sheetData sheetId="99"/>
      <sheetData sheetId="100"/>
      <sheetData sheetId="101"/>
      <sheetData sheetId="102"/>
      <sheetData sheetId="10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notes"/>
      <sheetName val="Abbreviations and notes"/>
      <sheetName val="Main"/>
      <sheetName val="!!DELETE ME!! - Data checks"/>
      <sheetName val="!! DELETE ME!! - Workbook Check"/>
      <sheetName val="---Compare options---"/>
      <sheetName val="BaseCase_Generation"/>
      <sheetName val="BaseCase_Capacity"/>
      <sheetName val="BaseCase_VOM Cost"/>
      <sheetName val="BaseCase_FOM Cost"/>
      <sheetName val="BaseCase_Fuel Cost"/>
      <sheetName val="BaseCase_Build Cost"/>
      <sheetName val="BaseCase_REHAB Cost"/>
      <sheetName val="BaseCase_REZ Tx Cost"/>
      <sheetName val="BaseCase_USE+DSP Cost"/>
      <sheetName val="BaseCase_SyncCon Cost"/>
      <sheetName val="M31_34_Generation"/>
      <sheetName val="M31_34_Capacity"/>
      <sheetName val="M31_34_VOM Cost"/>
      <sheetName val="M31_34_FOM Cost"/>
      <sheetName val="M31_34_Fuel Cost"/>
      <sheetName val="M31_34_Build Cost"/>
      <sheetName val="M31_34_REHAB Cost"/>
      <sheetName val="M31_34_REZ Tx Cost"/>
      <sheetName val="M31_34_USE+DSP Cost"/>
      <sheetName val="M31_34_SyncCon Cost"/>
      <sheetName val="1_NPVall"/>
      <sheetName val="1_GenSO"/>
      <sheetName val="1_Cap"/>
      <sheetName val="1_NSCap"/>
      <sheetName val="1_DemandSum"/>
      <sheetName val="2_NPVall"/>
      <sheetName val="2_GenSO"/>
      <sheetName val="2_Cap"/>
      <sheetName val="2_NSCap"/>
      <sheetName val="2_DemandSum"/>
      <sheetName val="ESS_Charge_GWh"/>
      <sheetName val="ESS_Discharge_GWh"/>
      <sheetName val="NPVall_Slow"/>
      <sheetName val="GenSO_Slow"/>
      <sheetName val="Cap_Slow"/>
      <sheetName val="NSCap_Slow"/>
      <sheetName val="DemandSum_Slow"/>
      <sheetName val="NPVall_Slow FY27-30"/>
      <sheetName val="GenSO_Slow FY27-30"/>
      <sheetName val="Cap_Slow FY27-30"/>
      <sheetName val="NSCap_Slow FY27-30"/>
      <sheetName val="DemandSum_Slow FY27-30"/>
      <sheetName val="NPVall_Slow FY31-34"/>
      <sheetName val="GenSO_Slow FY31-34"/>
      <sheetName val="Cap_Slow FY31-34"/>
      <sheetName val="NSCap_Slow FY31-34"/>
      <sheetName val="DemandSum_Slow FY31-34"/>
      <sheetName val="NPVall_Central"/>
      <sheetName val="GenSO_Central"/>
      <sheetName val="Cap_Central"/>
      <sheetName val="NSCap_Central"/>
      <sheetName val="DemandSum_Central"/>
      <sheetName val="NPVall_Central FY27-30"/>
      <sheetName val="GenSO_Central FY27-30"/>
      <sheetName val="Cap_Central FY27-30"/>
      <sheetName val="NSCap_Central FY27-30"/>
      <sheetName val="DemandSum_Central FY27-30"/>
      <sheetName val="NPVall_Central FY31-34"/>
      <sheetName val="GenSO_Central FY31-34"/>
      <sheetName val="Cap_Central FY31-34"/>
      <sheetName val="NSCap_Central FY31-34"/>
      <sheetName val="DemandSum_Central FY31-34"/>
      <sheetName val="NPVall_Fast"/>
      <sheetName val="GenSO_Fast"/>
      <sheetName val="Cap_Fast"/>
      <sheetName val="NSCap_Fast"/>
      <sheetName val="DemandSum_Fast"/>
      <sheetName val="NPVall_Fast FY27-30"/>
      <sheetName val="GenSO_Fast FY27-30"/>
      <sheetName val="Cap_Fast FY27-30"/>
      <sheetName val="NSCap_Fast FY27-30"/>
      <sheetName val="DemandSum_Fast FY27-30"/>
      <sheetName val="NPVall_Fast FY31-34"/>
      <sheetName val="GenSO_Fast FY31-34"/>
      <sheetName val="Cap_Fast FY31-34"/>
      <sheetName val="NSCap_Fast FY31-34"/>
      <sheetName val="DemandSum_Fast FY31-34"/>
      <sheetName val="NPVall_High DER"/>
      <sheetName val="GenSO_High DER"/>
      <sheetName val="Cap_High DER"/>
      <sheetName val="NSCap_High DER"/>
      <sheetName val="DemandSum_High DER"/>
      <sheetName val="NPVall_High DER FY27-30"/>
      <sheetName val="GenSO_High DER FY27-30"/>
      <sheetName val="Cap_High DER FY27-30"/>
      <sheetName val="NSCap_High DER FY27-30"/>
      <sheetName val="DemandSum_High DER FY27-30"/>
      <sheetName val="NPVall_High DER FY31-34"/>
      <sheetName val="GenSO_High DER FY31-34"/>
      <sheetName val="Cap_High DER FY31-34"/>
      <sheetName val="NSCap_High DER FY31-34"/>
      <sheetName val="DemandSum_High DER FY31-34"/>
      <sheetName val="NPVall_Step"/>
      <sheetName val="GenSO_Step"/>
      <sheetName val="Cap_Step"/>
      <sheetName val="NSCap_Step"/>
      <sheetName val="DemandSum_Step"/>
      <sheetName val="NPVall_Step FY27-30"/>
      <sheetName val="GenSO_Step FY27-30"/>
      <sheetName val="Cap_Step FY27-30"/>
      <sheetName val="NSCap_Step FY27-30"/>
      <sheetName val="DemandSum_Step FY27-30"/>
      <sheetName val="NPVall_Step FY31-34"/>
      <sheetName val="GenSO_Step FY31-34"/>
      <sheetName val="Cap_Step FY31-34"/>
      <sheetName val="NSCap_Step FY31-34"/>
      <sheetName val="DemandSum_Step FY31-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9">
          <cell r="C9">
            <v>19443.503163702309</v>
          </cell>
          <cell r="D9">
            <v>1.6188610579999995E-2</v>
          </cell>
          <cell r="E9">
            <v>1303.06253422848</v>
          </cell>
          <cell r="F9">
            <v>131.75840715466998</v>
          </cell>
          <cell r="G9">
            <v>480.33184858532996</v>
          </cell>
          <cell r="H9">
            <v>160.42665978168003</v>
          </cell>
          <cell r="I9">
            <v>1.6434329279999996E-2</v>
          </cell>
          <cell r="J9">
            <v>16854.367859732338</v>
          </cell>
          <cell r="K9">
            <v>1131.9067209852501</v>
          </cell>
          <cell r="L9">
            <v>0.93255257713999984</v>
          </cell>
          <cell r="M9">
            <v>77.311465243909993</v>
          </cell>
          <cell r="N9">
            <v>19086.576599640091</v>
          </cell>
          <cell r="O9">
            <v>16297.076294599099</v>
          </cell>
          <cell r="P9">
            <v>8215.6215566523297</v>
          </cell>
          <cell r="Q9">
            <v>1998.4054276709403</v>
          </cell>
          <cell r="R9">
            <v>15038.50459981042</v>
          </cell>
          <cell r="S9">
            <v>25784.245970678348</v>
          </cell>
          <cell r="T9">
            <v>10.72097737226</v>
          </cell>
          <cell r="U9">
            <v>17547.35110233082</v>
          </cell>
          <cell r="V9">
            <v>1004.2765516034701</v>
          </cell>
          <cell r="W9">
            <v>9317.8541945206707</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6">
    <tabColor rgb="FFFFE600"/>
    <pageSetUpPr fitToPage="1"/>
  </sheetPr>
  <dimension ref="A1:O44"/>
  <sheetViews>
    <sheetView showGridLines="0" tabSelected="1" zoomScale="85" zoomScaleNormal="85" zoomScaleSheetLayoutView="70" workbookViewId="0"/>
  </sheetViews>
  <sheetFormatPr defaultColWidth="8.7265625" defaultRowHeight="13" x14ac:dyDescent="0.3"/>
  <cols>
    <col min="1" max="14" width="8.7265625" style="1"/>
    <col min="15" max="15" width="18.81640625" style="1" customWidth="1"/>
    <col min="16" max="16" width="9.26953125" style="1" customWidth="1"/>
    <col min="17" max="16384" width="8.7265625" style="1"/>
  </cols>
  <sheetData>
    <row r="1" spans="1:1" x14ac:dyDescent="0.3">
      <c r="A1" s="1" t="s">
        <v>0</v>
      </c>
    </row>
    <row r="43" spans="15:15" x14ac:dyDescent="0.3">
      <c r="O43" s="1" t="s">
        <v>0</v>
      </c>
    </row>
    <row r="44" spans="15:15" x14ac:dyDescent="0.3">
      <c r="O44" s="1" t="s">
        <v>0</v>
      </c>
    </row>
  </sheetData>
  <sheetProtection algorithmName="SHA-512" hashValue="RdTyIo6TUmYjr0eRxQuSo4emYfUv8lB7k9g2cBUavn8y4xw2uV9fn15WG5chNa/tiDVT7KttScVDPkHJVvB3Mg==" saltValue="O05tIVCcdAE9eAsZ4Dy61A==" spinCount="100000" sheet="1" objects="1" scenarios="1"/>
  <pageMargins left="0.45" right="0.45" top="0.45" bottom="0.45" header="0.25" footer="0.25"/>
  <pageSetup paperSize="9" scale="9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57E188"/>
  </sheetPr>
  <dimension ref="A1:AA87"/>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132</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28</v>
      </c>
      <c r="B2" s="39" t="s">
        <v>133</v>
      </c>
      <c r="C2" s="39"/>
      <c r="D2" s="39"/>
      <c r="E2" s="39"/>
      <c r="F2" s="39"/>
      <c r="G2" s="39"/>
      <c r="H2" s="39"/>
      <c r="I2" s="39"/>
      <c r="J2" s="39"/>
      <c r="K2" s="39"/>
      <c r="L2" s="39"/>
      <c r="M2" s="39"/>
      <c r="N2" s="39"/>
      <c r="O2" s="39"/>
      <c r="P2" s="39"/>
      <c r="Q2" s="39"/>
      <c r="R2" s="39"/>
      <c r="S2" s="39"/>
      <c r="T2" s="39"/>
      <c r="U2" s="39"/>
      <c r="V2" s="39"/>
    </row>
    <row r="3" spans="1:27" x14ac:dyDescent="0.35">
      <c r="B3" s="39"/>
      <c r="C3" s="39"/>
      <c r="D3" s="39"/>
      <c r="E3" s="39"/>
      <c r="F3" s="39"/>
      <c r="G3" s="39"/>
      <c r="H3" s="39"/>
      <c r="I3" s="39"/>
      <c r="J3" s="39"/>
      <c r="K3" s="39"/>
      <c r="L3" s="39"/>
      <c r="M3" s="39"/>
      <c r="N3" s="39"/>
      <c r="O3" s="39"/>
      <c r="P3" s="39"/>
      <c r="Q3" s="39"/>
      <c r="R3" s="39"/>
      <c r="S3" s="39"/>
      <c r="T3" s="39"/>
      <c r="U3" s="39"/>
      <c r="V3" s="39"/>
    </row>
    <row r="4" spans="1:27" x14ac:dyDescent="0.35">
      <c r="A4" s="18" t="s">
        <v>116</v>
      </c>
      <c r="B4" s="18"/>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0</v>
      </c>
      <c r="D6" s="34">
        <v>0</v>
      </c>
      <c r="E6" s="34">
        <v>0</v>
      </c>
      <c r="F6" s="34">
        <v>0</v>
      </c>
      <c r="G6" s="34">
        <v>0</v>
      </c>
      <c r="H6" s="34">
        <v>0</v>
      </c>
      <c r="I6" s="34">
        <v>0</v>
      </c>
      <c r="J6" s="34">
        <v>0</v>
      </c>
      <c r="K6" s="34">
        <v>0</v>
      </c>
      <c r="L6" s="34">
        <v>0</v>
      </c>
      <c r="M6" s="34">
        <v>0</v>
      </c>
      <c r="N6" s="34">
        <v>0</v>
      </c>
      <c r="O6" s="34">
        <v>0</v>
      </c>
      <c r="P6" s="34">
        <v>0</v>
      </c>
      <c r="Q6" s="34">
        <v>0</v>
      </c>
      <c r="R6" s="34">
        <v>0</v>
      </c>
      <c r="S6" s="34">
        <v>0</v>
      </c>
      <c r="T6" s="34">
        <v>0</v>
      </c>
      <c r="U6" s="34">
        <v>0</v>
      </c>
      <c r="V6" s="34">
        <v>0</v>
      </c>
      <c r="W6" s="34">
        <v>0</v>
      </c>
      <c r="X6" s="34">
        <v>0</v>
      </c>
      <c r="Y6" s="34">
        <v>0</v>
      </c>
      <c r="Z6" s="34">
        <v>0</v>
      </c>
      <c r="AA6" s="34">
        <v>0</v>
      </c>
    </row>
    <row r="7" spans="1:27" x14ac:dyDescent="0.35">
      <c r="A7" s="31" t="s">
        <v>38</v>
      </c>
      <c r="B7" s="31" t="s">
        <v>68</v>
      </c>
      <c r="C7" s="34">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c r="W7" s="34">
        <v>0</v>
      </c>
      <c r="X7" s="34">
        <v>0</v>
      </c>
      <c r="Y7" s="34">
        <v>0</v>
      </c>
      <c r="Z7" s="34">
        <v>0</v>
      </c>
      <c r="AA7" s="34">
        <v>0</v>
      </c>
    </row>
    <row r="8" spans="1:27" x14ac:dyDescent="0.35">
      <c r="A8" s="31" t="s">
        <v>38</v>
      </c>
      <c r="B8" s="31" t="s">
        <v>18</v>
      </c>
      <c r="C8" s="34">
        <v>0</v>
      </c>
      <c r="D8" s="34">
        <v>7.2759597147466146E-2</v>
      </c>
      <c r="E8" s="34">
        <v>7.0838596186935665E-3</v>
      </c>
      <c r="F8" s="34">
        <v>4.4573442400913399E-4</v>
      </c>
      <c r="G8" s="34">
        <v>1.8697035767304599E-5</v>
      </c>
      <c r="H8" s="34">
        <v>6.394352736897571E-4</v>
      </c>
      <c r="I8" s="34">
        <v>5.1413365089274319E-4</v>
      </c>
      <c r="J8" s="34">
        <v>1.109589376141063E-3</v>
      </c>
      <c r="K8" s="34">
        <v>2.4127725534710855E-3</v>
      </c>
      <c r="L8" s="34">
        <v>7.4673320845273679E-3</v>
      </c>
      <c r="M8" s="34">
        <v>1.0054256052820854E-3</v>
      </c>
      <c r="N8" s="34">
        <v>2.4064340534163599E-2</v>
      </c>
      <c r="O8" s="34">
        <v>2.3426410122158741E-3</v>
      </c>
      <c r="P8" s="34">
        <v>1.1635273199781799E-4</v>
      </c>
      <c r="Q8" s="34">
        <v>2.6301738572198842E-2</v>
      </c>
      <c r="R8" s="34">
        <v>1.4909886508807579E-3</v>
      </c>
      <c r="S8" s="34">
        <v>4.4008456963228708</v>
      </c>
      <c r="T8" s="34">
        <v>6.4458904001527429E-4</v>
      </c>
      <c r="U8" s="34">
        <v>1.3850222311726662E-3</v>
      </c>
      <c r="V8" s="34">
        <v>4.0815076747915187E-5</v>
      </c>
      <c r="W8" s="34">
        <v>5.2797621524251744E-3</v>
      </c>
      <c r="X8" s="34">
        <v>12369.731009309808</v>
      </c>
      <c r="Y8" s="34">
        <v>2.8199616504322942E-4</v>
      </c>
      <c r="Z8" s="34">
        <v>1.8819843817303641E-3</v>
      </c>
      <c r="AA8" s="34">
        <v>1.7896193434515299E-5</v>
      </c>
    </row>
    <row r="9" spans="1:27" x14ac:dyDescent="0.35">
      <c r="A9" s="31" t="s">
        <v>38</v>
      </c>
      <c r="B9" s="31" t="s">
        <v>30</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row>
    <row r="10" spans="1:27" x14ac:dyDescent="0.35">
      <c r="A10" s="31" t="s">
        <v>38</v>
      </c>
      <c r="B10" s="31" t="s">
        <v>63</v>
      </c>
      <c r="C10" s="34">
        <v>8.3765950101823333E-2</v>
      </c>
      <c r="D10" s="34">
        <v>1.7138102271335612E-3</v>
      </c>
      <c r="E10" s="34">
        <v>4.905530622339188E-3</v>
      </c>
      <c r="F10" s="34">
        <v>1.1998120383599144E-3</v>
      </c>
      <c r="G10" s="34">
        <v>9.9045810501047671E-4</v>
      </c>
      <c r="H10" s="34">
        <v>1.3730951245518909E-3</v>
      </c>
      <c r="I10" s="34">
        <v>1.3249917263543343E-3</v>
      </c>
      <c r="J10" s="34">
        <v>1.3098148512393126E-3</v>
      </c>
      <c r="K10" s="34">
        <v>1.3664574984700751E-3</v>
      </c>
      <c r="L10" s="34">
        <v>1.4270805915454099E-3</v>
      </c>
      <c r="M10" s="34">
        <v>1.2972750447070639E-3</v>
      </c>
      <c r="N10" s="34">
        <v>4.0848935921707682E-3</v>
      </c>
      <c r="O10" s="34">
        <v>1.1738713600359357E-3</v>
      </c>
      <c r="P10" s="34">
        <v>7.7303139060825601E-4</v>
      </c>
      <c r="Q10" s="34">
        <v>1568.3924907856358</v>
      </c>
      <c r="R10" s="34">
        <v>4.588156252934115E-3</v>
      </c>
      <c r="S10" s="34">
        <v>9113.991123709473</v>
      </c>
      <c r="T10" s="34">
        <v>1.6344194374791191E-4</v>
      </c>
      <c r="U10" s="34">
        <v>2.9050320256832148E-3</v>
      </c>
      <c r="V10" s="34">
        <v>1.1465473784760309E-4</v>
      </c>
      <c r="W10" s="34">
        <v>1.0779215113165869E-3</v>
      </c>
      <c r="X10" s="34">
        <v>1.299736331292062E-4</v>
      </c>
      <c r="Y10" s="34">
        <v>3.779189580788106E-4</v>
      </c>
      <c r="Z10" s="34">
        <v>1132.0793012154013</v>
      </c>
      <c r="AA10" s="34">
        <v>4.2842185482381354E-5</v>
      </c>
    </row>
    <row r="11" spans="1:27" x14ac:dyDescent="0.35">
      <c r="A11" s="31" t="s">
        <v>38</v>
      </c>
      <c r="B11" s="31" t="s">
        <v>62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row>
    <row r="12" spans="1:27" x14ac:dyDescent="0.35">
      <c r="A12" s="31" t="s">
        <v>38</v>
      </c>
      <c r="B12" s="31" t="s">
        <v>66</v>
      </c>
      <c r="C12" s="34">
        <v>0</v>
      </c>
      <c r="D12" s="34">
        <v>4.0749597079708373</v>
      </c>
      <c r="E12" s="34">
        <v>0.77321411511830362</v>
      </c>
      <c r="F12" s="34">
        <v>26762.364332783767</v>
      </c>
      <c r="G12" s="34">
        <v>61501.589026545043</v>
      </c>
      <c r="H12" s="34">
        <v>18724.146023607744</v>
      </c>
      <c r="I12" s="34">
        <v>115616.00313837825</v>
      </c>
      <c r="J12" s="34">
        <v>381459.11337572831</v>
      </c>
      <c r="K12" s="34">
        <v>71851.405538862746</v>
      </c>
      <c r="L12" s="34">
        <v>0.78124753035898331</v>
      </c>
      <c r="M12" s="34">
        <v>2.3249449388275126E-2</v>
      </c>
      <c r="N12" s="34">
        <v>244931.56824470725</v>
      </c>
      <c r="O12" s="34">
        <v>18865.558726163657</v>
      </c>
      <c r="P12" s="34">
        <v>122284.12816873555</v>
      </c>
      <c r="Q12" s="34">
        <v>580644.6478540136</v>
      </c>
      <c r="R12" s="34">
        <v>267558.42380033148</v>
      </c>
      <c r="S12" s="34">
        <v>449292.88953968108</v>
      </c>
      <c r="T12" s="34">
        <v>59965.258824917764</v>
      </c>
      <c r="U12" s="34">
        <v>1280.8232169575583</v>
      </c>
      <c r="V12" s="34">
        <v>1.2885987848467922E-2</v>
      </c>
      <c r="W12" s="34">
        <v>50455.109220147344</v>
      </c>
      <c r="X12" s="34">
        <v>88513.53742604953</v>
      </c>
      <c r="Y12" s="34">
        <v>17536.224519275063</v>
      </c>
      <c r="Z12" s="34">
        <v>18668.304801375776</v>
      </c>
      <c r="AA12" s="34">
        <v>9838.0117388958824</v>
      </c>
    </row>
    <row r="13" spans="1:27" x14ac:dyDescent="0.35">
      <c r="A13" s="31" t="s">
        <v>38</v>
      </c>
      <c r="B13" s="31" t="s">
        <v>65</v>
      </c>
      <c r="C13" s="34">
        <v>0.41822051087907408</v>
      </c>
      <c r="D13" s="34">
        <v>180473.63378018321</v>
      </c>
      <c r="E13" s="34">
        <v>4.2675757816637204E-2</v>
      </c>
      <c r="F13" s="34">
        <v>1.9242850529924541E-2</v>
      </c>
      <c r="G13" s="34">
        <v>92506.586215130068</v>
      </c>
      <c r="H13" s="34">
        <v>0.47067096560900556</v>
      </c>
      <c r="I13" s="34">
        <v>43399.099431283343</v>
      </c>
      <c r="J13" s="34">
        <v>208422.29393993533</v>
      </c>
      <c r="K13" s="34">
        <v>42841.098154052423</v>
      </c>
      <c r="L13" s="34">
        <v>43460.391983918118</v>
      </c>
      <c r="M13" s="34">
        <v>0.1754210731381094</v>
      </c>
      <c r="N13" s="34">
        <v>238962.86292313662</v>
      </c>
      <c r="O13" s="34">
        <v>1.1865551703485244E-2</v>
      </c>
      <c r="P13" s="34">
        <v>1.0820029203241657E-3</v>
      </c>
      <c r="Q13" s="34">
        <v>82662.008216894857</v>
      </c>
      <c r="R13" s="34">
        <v>4098.0157249590256</v>
      </c>
      <c r="S13" s="34">
        <v>135306.01870563734</v>
      </c>
      <c r="T13" s="34">
        <v>5881.5757901949728</v>
      </c>
      <c r="U13" s="34">
        <v>1.4290938120486033E-3</v>
      </c>
      <c r="V13" s="34">
        <v>8.9029276386306089E-2</v>
      </c>
      <c r="W13" s="34">
        <v>53418.493376392333</v>
      </c>
      <c r="X13" s="34">
        <v>28847.319401971487</v>
      </c>
      <c r="Y13" s="34">
        <v>1225.6116670678734</v>
      </c>
      <c r="Z13" s="34">
        <v>2.7897554489398342E-3</v>
      </c>
      <c r="AA13" s="34">
        <v>3103.9455877999831</v>
      </c>
    </row>
    <row r="14" spans="1:27" x14ac:dyDescent="0.35">
      <c r="A14" s="31" t="s">
        <v>38</v>
      </c>
      <c r="B14" s="31" t="s">
        <v>34</v>
      </c>
      <c r="C14" s="34">
        <v>0.38516509974840085</v>
      </c>
      <c r="D14" s="34">
        <v>2.994379446534134E-3</v>
      </c>
      <c r="E14" s="34">
        <v>0</v>
      </c>
      <c r="F14" s="34">
        <v>0</v>
      </c>
      <c r="G14" s="34">
        <v>1.19786971570527E-4</v>
      </c>
      <c r="H14" s="34">
        <v>0.10670722682133879</v>
      </c>
      <c r="I14" s="34">
        <v>9.8734230182374677E-2</v>
      </c>
      <c r="J14" s="34">
        <v>5.0527625916735708E-2</v>
      </c>
      <c r="K14" s="34">
        <v>3.7622875320913421E-5</v>
      </c>
      <c r="L14" s="34">
        <v>34423.411634331816</v>
      </c>
      <c r="M14" s="34">
        <v>2.1675781674365967E-2</v>
      </c>
      <c r="N14" s="34">
        <v>96015.472827405742</v>
      </c>
      <c r="O14" s="34">
        <v>7082.2592325359983</v>
      </c>
      <c r="P14" s="34">
        <v>6.1295533843943784E-5</v>
      </c>
      <c r="Q14" s="34">
        <v>31241.008320104262</v>
      </c>
      <c r="R14" s="34">
        <v>6.7471277530775191E-6</v>
      </c>
      <c r="S14" s="34">
        <v>859.375902215834</v>
      </c>
      <c r="T14" s="34">
        <v>1.4371417117192039E-5</v>
      </c>
      <c r="U14" s="34">
        <v>2.2148001439306175E-2</v>
      </c>
      <c r="V14" s="34">
        <v>3.2884539608671489E-4</v>
      </c>
      <c r="W14" s="34">
        <v>20888.544906427065</v>
      </c>
      <c r="X14" s="34">
        <v>2305.4260703693244</v>
      </c>
      <c r="Y14" s="34">
        <v>2.7288820290328575E-3</v>
      </c>
      <c r="Z14" s="34">
        <v>4294.4067228150334</v>
      </c>
      <c r="AA14" s="34">
        <v>4.1929035278312601E-4</v>
      </c>
    </row>
    <row r="15" spans="1:27" x14ac:dyDescent="0.35">
      <c r="A15" s="31" t="s">
        <v>38</v>
      </c>
      <c r="B15" s="31" t="s">
        <v>70</v>
      </c>
      <c r="C15" s="34">
        <v>0</v>
      </c>
      <c r="D15" s="34">
        <v>0</v>
      </c>
      <c r="E15" s="34">
        <v>0</v>
      </c>
      <c r="F15" s="34">
        <v>0.63011513232294503</v>
      </c>
      <c r="G15" s="34">
        <v>3.3233379752198769E-2</v>
      </c>
      <c r="H15" s="34">
        <v>2.2482304189269241E-2</v>
      </c>
      <c r="I15" s="34">
        <v>2.2467083924546449E-2</v>
      </c>
      <c r="J15" s="34">
        <v>2.4089398818282218E-2</v>
      </c>
      <c r="K15" s="34">
        <v>3.0220908699034973E-2</v>
      </c>
      <c r="L15" s="34">
        <v>5.625415538459131E-2</v>
      </c>
      <c r="M15" s="34">
        <v>1.8555763188781119E-2</v>
      </c>
      <c r="N15" s="34">
        <v>0.18255189778307115</v>
      </c>
      <c r="O15" s="34">
        <v>9.2132184208264419E-3</v>
      </c>
      <c r="P15" s="34">
        <v>1.0089845440980912E-2</v>
      </c>
      <c r="Q15" s="34">
        <v>0.24763520356065369</v>
      </c>
      <c r="R15" s="34">
        <v>0.21256269193402294</v>
      </c>
      <c r="S15" s="34">
        <v>69738.040363418026</v>
      </c>
      <c r="T15" s="34">
        <v>5.1509822852440343E-3</v>
      </c>
      <c r="U15" s="34">
        <v>0.14870789627954442</v>
      </c>
      <c r="V15" s="34">
        <v>1.6462735966905253E-3</v>
      </c>
      <c r="W15" s="34">
        <v>4753.3592238670208</v>
      </c>
      <c r="X15" s="34">
        <v>2.6076355095600605E-3</v>
      </c>
      <c r="Y15" s="34">
        <v>4.5844146976888403E-4</v>
      </c>
      <c r="Z15" s="34">
        <v>7631.5357482491418</v>
      </c>
      <c r="AA15" s="34">
        <v>4.7582375661651299E-4</v>
      </c>
    </row>
    <row r="16" spans="1:27" x14ac:dyDescent="0.35">
      <c r="A16" s="31" t="s">
        <v>38</v>
      </c>
      <c r="B16" s="31" t="s">
        <v>52</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row>
    <row r="17" spans="1:27" x14ac:dyDescent="0.35">
      <c r="A17" s="38" t="s">
        <v>127</v>
      </c>
      <c r="B17" s="38"/>
      <c r="C17" s="35">
        <v>0.50198646098089739</v>
      </c>
      <c r="D17" s="35">
        <v>180477.78321329856</v>
      </c>
      <c r="E17" s="35">
        <v>0.8278792631759736</v>
      </c>
      <c r="F17" s="35">
        <v>26762.385221180757</v>
      </c>
      <c r="G17" s="35">
        <v>154008.17625083023</v>
      </c>
      <c r="H17" s="35">
        <v>18724.618707103753</v>
      </c>
      <c r="I17" s="35">
        <v>159015.10440878698</v>
      </c>
      <c r="J17" s="35">
        <v>589881.40973506786</v>
      </c>
      <c r="K17" s="35">
        <v>114692.50747214523</v>
      </c>
      <c r="L17" s="35">
        <v>43461.182125861153</v>
      </c>
      <c r="M17" s="35">
        <v>0.20097322317637367</v>
      </c>
      <c r="N17" s="35">
        <v>483894.459317078</v>
      </c>
      <c r="O17" s="35">
        <v>18865.574108227735</v>
      </c>
      <c r="P17" s="35">
        <v>122284.13014012261</v>
      </c>
      <c r="Q17" s="35">
        <v>664875.07486343267</v>
      </c>
      <c r="R17" s="35">
        <v>271656.4456044354</v>
      </c>
      <c r="S17" s="35">
        <v>593717.30021472427</v>
      </c>
      <c r="T17" s="35">
        <v>65846.835423143726</v>
      </c>
      <c r="U17" s="35">
        <v>1280.8289361056272</v>
      </c>
      <c r="V17" s="35">
        <v>0.10207073404936953</v>
      </c>
      <c r="W17" s="35">
        <v>103873.60895422334</v>
      </c>
      <c r="X17" s="35">
        <v>129730.58796730445</v>
      </c>
      <c r="Y17" s="35">
        <v>18761.836846258062</v>
      </c>
      <c r="Z17" s="35">
        <v>19800.388774331008</v>
      </c>
      <c r="AA17" s="35">
        <v>12941.957387434244</v>
      </c>
    </row>
    <row r="18" spans="1:27" x14ac:dyDescent="0.35">
      <c r="A18" s="13"/>
      <c r="B18" s="13"/>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row>
    <row r="21" spans="1:27"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x14ac:dyDescent="0.35">
      <c r="A22" s="31" t="s">
        <v>119</v>
      </c>
      <c r="B22" s="31" t="s">
        <v>18</v>
      </c>
      <c r="C22" s="34">
        <v>0</v>
      </c>
      <c r="D22" s="34">
        <v>2.3818814984475002E-2</v>
      </c>
      <c r="E22" s="34">
        <v>3.24222597302768E-4</v>
      </c>
      <c r="F22" s="34">
        <v>1.1629184641488E-4</v>
      </c>
      <c r="G22" s="34">
        <v>0</v>
      </c>
      <c r="H22" s="34">
        <v>5.1731075445389997E-5</v>
      </c>
      <c r="I22" s="34">
        <v>2.2602203398418999E-5</v>
      </c>
      <c r="J22" s="34">
        <v>1.46320588140462E-5</v>
      </c>
      <c r="K22" s="34">
        <v>5.82983236275924E-5</v>
      </c>
      <c r="L22" s="34">
        <v>3.3447893271241601E-3</v>
      </c>
      <c r="M22" s="34">
        <v>2.97048580430695E-5</v>
      </c>
      <c r="N22" s="34">
        <v>1.06006579789497E-2</v>
      </c>
      <c r="O22" s="34">
        <v>2.1954688528208298E-4</v>
      </c>
      <c r="P22" s="34">
        <v>2.17656755099763E-5</v>
      </c>
      <c r="Q22" s="34">
        <v>2.0274594490799998E-2</v>
      </c>
      <c r="R22" s="34">
        <v>1.19804268965247E-4</v>
      </c>
      <c r="S22" s="34">
        <v>4.3822661467702799</v>
      </c>
      <c r="T22" s="34">
        <v>8.0422260451372299E-5</v>
      </c>
      <c r="U22" s="34">
        <v>7.7086761612512806E-6</v>
      </c>
      <c r="V22" s="34">
        <v>2.1338512747329199E-5</v>
      </c>
      <c r="W22" s="34">
        <v>2.5738806324041903E-4</v>
      </c>
      <c r="X22" s="34">
        <v>12369.7296344675</v>
      </c>
      <c r="Y22" s="34">
        <v>1.4162460433046999E-6</v>
      </c>
      <c r="Z22" s="34">
        <v>1.8789037426418E-6</v>
      </c>
      <c r="AA22" s="34">
        <v>1.7991090773971099E-6</v>
      </c>
    </row>
    <row r="23" spans="1:27"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x14ac:dyDescent="0.35">
      <c r="A24" s="31" t="s">
        <v>119</v>
      </c>
      <c r="B24" s="31" t="s">
        <v>63</v>
      </c>
      <c r="C24" s="34">
        <v>5.6316754420401946E-2</v>
      </c>
      <c r="D24" s="34">
        <v>6.9343918523176408E-4</v>
      </c>
      <c r="E24" s="34">
        <v>4.4968270761647997E-4</v>
      </c>
      <c r="F24" s="34">
        <v>1.4186808162698411E-4</v>
      </c>
      <c r="G24" s="34">
        <v>2.1957494266950121E-4</v>
      </c>
      <c r="H24" s="34">
        <v>3.5908131179934478E-4</v>
      </c>
      <c r="I24" s="34">
        <v>3.6125885778060402E-4</v>
      </c>
      <c r="J24" s="34">
        <v>3.3727980073920097E-4</v>
      </c>
      <c r="K24" s="34">
        <v>3.8420721225306161E-4</v>
      </c>
      <c r="L24" s="34">
        <v>3.9825605929388842E-4</v>
      </c>
      <c r="M24" s="34">
        <v>3.4377592117001494E-4</v>
      </c>
      <c r="N24" s="34">
        <v>1.5620048271726401E-3</v>
      </c>
      <c r="O24" s="34">
        <v>7.71765886221616E-5</v>
      </c>
      <c r="P24" s="34">
        <v>1.3342416419948099E-4</v>
      </c>
      <c r="Q24" s="34">
        <v>1568.3902321122573</v>
      </c>
      <c r="R24" s="34">
        <v>6.2212417597531E-4</v>
      </c>
      <c r="S24" s="34">
        <v>9113.9624689822049</v>
      </c>
      <c r="T24" s="34">
        <v>6.1794838046150906E-5</v>
      </c>
      <c r="U24" s="34">
        <v>1.0698630031429018E-3</v>
      </c>
      <c r="V24" s="34">
        <v>4.3058022602577098E-5</v>
      </c>
      <c r="W24" s="34">
        <v>5.7174319176598156E-4</v>
      </c>
      <c r="X24" s="34">
        <v>7.0026720426530399E-5</v>
      </c>
      <c r="Y24" s="34">
        <v>3.235450253968777E-4</v>
      </c>
      <c r="Z24" s="34">
        <v>303.53283836343593</v>
      </c>
      <c r="AA24" s="34">
        <v>1.8738536514101049E-5</v>
      </c>
    </row>
    <row r="25" spans="1:27" x14ac:dyDescent="0.35">
      <c r="A25" s="31" t="s">
        <v>119</v>
      </c>
      <c r="B25" s="31" t="s">
        <v>62</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row>
    <row r="26" spans="1:27" x14ac:dyDescent="0.35">
      <c r="A26" s="31" t="s">
        <v>119</v>
      </c>
      <c r="B26" s="31" t="s">
        <v>66</v>
      </c>
      <c r="C26" s="34">
        <v>0</v>
      </c>
      <c r="D26" s="34">
        <v>0.84471123380956536</v>
      </c>
      <c r="E26" s="34">
        <v>0.13911192014144563</v>
      </c>
      <c r="F26" s="34">
        <v>0.12460971726968148</v>
      </c>
      <c r="G26" s="34">
        <v>6.1334462308431197E-2</v>
      </c>
      <c r="H26" s="34">
        <v>5.0161474075250304E-2</v>
      </c>
      <c r="I26" s="34">
        <v>3.181177197279221E-3</v>
      </c>
      <c r="J26" s="34">
        <v>8.5213838573649489E-2</v>
      </c>
      <c r="K26" s="34">
        <v>6.9169702862852567E-2</v>
      </c>
      <c r="L26" s="34">
        <v>0.24838551877934612</v>
      </c>
      <c r="M26" s="34">
        <v>9.0490532263085739E-3</v>
      </c>
      <c r="N26" s="34">
        <v>2.3987793628795666</v>
      </c>
      <c r="O26" s="34">
        <v>18864.9888936877</v>
      </c>
      <c r="P26" s="34">
        <v>122283.99716233728</v>
      </c>
      <c r="Q26" s="34">
        <v>331289.55817720876</v>
      </c>
      <c r="R26" s="34">
        <v>3.9490456334516436E-2</v>
      </c>
      <c r="S26" s="34">
        <v>84023.528404342505</v>
      </c>
      <c r="T26" s="34">
        <v>9916.5124437569248</v>
      </c>
      <c r="U26" s="34">
        <v>1.3745210859354529E-2</v>
      </c>
      <c r="V26" s="34">
        <v>4.7793770290535404E-3</v>
      </c>
      <c r="W26" s="34">
        <v>19280.847121982082</v>
      </c>
      <c r="X26" s="34">
        <v>32108.559252222265</v>
      </c>
      <c r="Y26" s="34">
        <v>6.7468119189142528E-4</v>
      </c>
      <c r="Z26" s="34">
        <v>4.1219116761406624E-3</v>
      </c>
      <c r="AA26" s="34">
        <v>5.4507388614772377E-3</v>
      </c>
    </row>
    <row r="27" spans="1:27" x14ac:dyDescent="0.35">
      <c r="A27" s="31" t="s">
        <v>119</v>
      </c>
      <c r="B27" s="31" t="s">
        <v>65</v>
      </c>
      <c r="C27" s="34">
        <v>0.1372926094830475</v>
      </c>
      <c r="D27" s="34">
        <v>180473.47727913113</v>
      </c>
      <c r="E27" s="34">
        <v>1.7479511285439234E-2</v>
      </c>
      <c r="F27" s="34">
        <v>7.0424482450556457E-3</v>
      </c>
      <c r="G27" s="34">
        <v>4.1242905829790781E-2</v>
      </c>
      <c r="H27" s="34">
        <v>5.0961350387633685E-2</v>
      </c>
      <c r="I27" s="34">
        <v>4.4442387681815458E-3</v>
      </c>
      <c r="J27" s="34">
        <v>1.6719872421385267E-3</v>
      </c>
      <c r="K27" s="34">
        <v>1.3613011637686117E-2</v>
      </c>
      <c r="L27" s="34">
        <v>43460.292500243653</v>
      </c>
      <c r="M27" s="34">
        <v>6.7481964294233587E-2</v>
      </c>
      <c r="N27" s="34">
        <v>210912.0365007279</v>
      </c>
      <c r="O27" s="34">
        <v>6.8919750086493866E-3</v>
      </c>
      <c r="P27" s="34">
        <v>3.9871727708704942E-4</v>
      </c>
      <c r="Q27" s="34">
        <v>75229.092881690158</v>
      </c>
      <c r="R27" s="34">
        <v>3.4984589043403334E-3</v>
      </c>
      <c r="S27" s="34">
        <v>108820.97292326034</v>
      </c>
      <c r="T27" s="34">
        <v>0.11799710092229344</v>
      </c>
      <c r="U27" s="34">
        <v>3.726541798618228E-4</v>
      </c>
      <c r="V27" s="34">
        <v>3.6776606668507697E-2</v>
      </c>
      <c r="W27" s="34">
        <v>47318.48079296689</v>
      </c>
      <c r="X27" s="34">
        <v>22340.123776041386</v>
      </c>
      <c r="Y27" s="34">
        <v>1225.6064410803076</v>
      </c>
      <c r="Z27" s="34">
        <v>1.6819284347243532E-3</v>
      </c>
      <c r="AA27" s="34">
        <v>3103.9440443149701</v>
      </c>
    </row>
    <row r="28" spans="1:27" x14ac:dyDescent="0.35">
      <c r="A28" s="31" t="s">
        <v>119</v>
      </c>
      <c r="B28" s="31" t="s">
        <v>34</v>
      </c>
      <c r="C28" s="34">
        <v>0.23986866935438975</v>
      </c>
      <c r="D28" s="34">
        <v>1.020941152252709E-4</v>
      </c>
      <c r="E28" s="34">
        <v>0</v>
      </c>
      <c r="F28" s="34">
        <v>0</v>
      </c>
      <c r="G28" s="34">
        <v>4.6467448414208299E-5</v>
      </c>
      <c r="H28" s="34">
        <v>5.8624274869187504E-2</v>
      </c>
      <c r="I28" s="34">
        <v>4.3408920579832581E-2</v>
      </c>
      <c r="J28" s="34">
        <v>2.3029295265723882E-2</v>
      </c>
      <c r="K28" s="34">
        <v>6.6812420539847E-6</v>
      </c>
      <c r="L28" s="34">
        <v>34422.958911823596</v>
      </c>
      <c r="M28" s="34">
        <v>9.4533639947753396E-3</v>
      </c>
      <c r="N28" s="34">
        <v>74867.159123586112</v>
      </c>
      <c r="O28" s="34">
        <v>9.5395184079904664E-3</v>
      </c>
      <c r="P28" s="34">
        <v>2.5863447676348801E-5</v>
      </c>
      <c r="Q28" s="34">
        <v>16730.554896991584</v>
      </c>
      <c r="R28" s="34">
        <v>0</v>
      </c>
      <c r="S28" s="34">
        <v>2.0090919542713683E-3</v>
      </c>
      <c r="T28" s="34">
        <v>4.2869766817880102E-6</v>
      </c>
      <c r="U28" s="34">
        <v>9.6500037817253131E-4</v>
      </c>
      <c r="V28" s="34">
        <v>1.4500819596057602E-4</v>
      </c>
      <c r="W28" s="34">
        <v>10434.256721704431</v>
      </c>
      <c r="X28" s="34">
        <v>2305.4216525106522</v>
      </c>
      <c r="Y28" s="34">
        <v>2.1948506961928303E-3</v>
      </c>
      <c r="Z28" s="34">
        <v>0.16964615042289119</v>
      </c>
      <c r="AA28" s="34">
        <v>1.933647847173E-4</v>
      </c>
    </row>
    <row r="29" spans="1:27" x14ac:dyDescent="0.35">
      <c r="A29" s="31" t="s">
        <v>119</v>
      </c>
      <c r="B29" s="31" t="s">
        <v>70</v>
      </c>
      <c r="C29" s="34">
        <v>0</v>
      </c>
      <c r="D29" s="34">
        <v>0</v>
      </c>
      <c r="E29" s="34">
        <v>0</v>
      </c>
      <c r="F29" s="34">
        <v>0.36805837273593811</v>
      </c>
      <c r="G29" s="34">
        <v>9.4325245715720599E-3</v>
      </c>
      <c r="H29" s="34">
        <v>8.2680794522947739E-3</v>
      </c>
      <c r="I29" s="34">
        <v>7.429974864941318E-3</v>
      </c>
      <c r="J29" s="34">
        <v>9.5278812230744862E-3</v>
      </c>
      <c r="K29" s="34">
        <v>8.7935272869989027E-3</v>
      </c>
      <c r="L29" s="34">
        <v>4.1727783397392741E-2</v>
      </c>
      <c r="M29" s="34">
        <v>7.2510983279456534E-3</v>
      </c>
      <c r="N29" s="34">
        <v>9.4666356975605201E-2</v>
      </c>
      <c r="O29" s="34">
        <v>2.5577405165700248E-3</v>
      </c>
      <c r="P29" s="34">
        <v>3.2732972877621003E-3</v>
      </c>
      <c r="Q29" s="34">
        <v>0.1667844065978665</v>
      </c>
      <c r="R29" s="34">
        <v>0.12196672805336868</v>
      </c>
      <c r="S29" s="34">
        <v>42656.752203847325</v>
      </c>
      <c r="T29" s="34">
        <v>2.1680119745696503E-3</v>
      </c>
      <c r="U29" s="34">
        <v>3.725352702410277E-2</v>
      </c>
      <c r="V29" s="34">
        <v>6.1689403113610226E-4</v>
      </c>
      <c r="W29" s="34">
        <v>4753.2463385126048</v>
      </c>
      <c r="X29" s="34">
        <v>6.0697006491510538E-4</v>
      </c>
      <c r="Y29" s="34">
        <v>1.5181191629511423E-4</v>
      </c>
      <c r="Z29" s="34">
        <v>1105.4846341089003</v>
      </c>
      <c r="AA29" s="34">
        <v>5.8403946807980701E-5</v>
      </c>
    </row>
    <row r="30" spans="1:27" x14ac:dyDescent="0.35">
      <c r="A30" s="31" t="s">
        <v>119</v>
      </c>
      <c r="B30" s="31" t="s">
        <v>52</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row>
    <row r="31" spans="1:27" x14ac:dyDescent="0.35">
      <c r="A31" s="38" t="s">
        <v>127</v>
      </c>
      <c r="B31" s="38"/>
      <c r="C31" s="35">
        <v>0.19360936390344946</v>
      </c>
      <c r="D31" s="35">
        <v>180474.3465026191</v>
      </c>
      <c r="E31" s="35">
        <v>0.15736533673180411</v>
      </c>
      <c r="F31" s="35">
        <v>0.13191032544277898</v>
      </c>
      <c r="G31" s="35">
        <v>0.10279694308089148</v>
      </c>
      <c r="H31" s="35">
        <v>0.10153363685012873</v>
      </c>
      <c r="I31" s="35">
        <v>8.0092770266397897E-3</v>
      </c>
      <c r="J31" s="35">
        <v>8.7237737675341265E-2</v>
      </c>
      <c r="K31" s="35">
        <v>8.3225220036419342E-2</v>
      </c>
      <c r="L31" s="35">
        <v>43460.544628807816</v>
      </c>
      <c r="M31" s="35">
        <v>7.690449829975525E-2</v>
      </c>
      <c r="N31" s="35">
        <v>210914.44744275359</v>
      </c>
      <c r="O31" s="35">
        <v>18864.99608238618</v>
      </c>
      <c r="P31" s="35">
        <v>122283.99771624441</v>
      </c>
      <c r="Q31" s="35">
        <v>408087.06156560569</v>
      </c>
      <c r="R31" s="35">
        <v>4.373084368379733E-2</v>
      </c>
      <c r="S31" s="35">
        <v>201962.84606273181</v>
      </c>
      <c r="T31" s="35">
        <v>9916.6305830749461</v>
      </c>
      <c r="U31" s="35">
        <v>1.5195436718520507E-2</v>
      </c>
      <c r="V31" s="35">
        <v>4.1620380232911147E-2</v>
      </c>
      <c r="W31" s="35">
        <v>66599.328744080223</v>
      </c>
      <c r="X31" s="35">
        <v>66818.412732757861</v>
      </c>
      <c r="Y31" s="35">
        <v>1225.6074407227709</v>
      </c>
      <c r="Z31" s="35">
        <v>303.5386440824505</v>
      </c>
      <c r="AA31" s="35">
        <v>3103.9495155914774</v>
      </c>
    </row>
    <row r="33" spans="1:27"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x14ac:dyDescent="0.35">
      <c r="A34" s="31" t="s">
        <v>120</v>
      </c>
      <c r="B34" s="31" t="s">
        <v>60</v>
      </c>
      <c r="C34" s="34">
        <v>0</v>
      </c>
      <c r="D34" s="34">
        <v>0</v>
      </c>
      <c r="E34" s="34">
        <v>0</v>
      </c>
      <c r="F34" s="34">
        <v>0</v>
      </c>
      <c r="G34" s="34">
        <v>0</v>
      </c>
      <c r="H34" s="34">
        <v>0</v>
      </c>
      <c r="I34" s="34">
        <v>0</v>
      </c>
      <c r="J34" s="34">
        <v>0</v>
      </c>
      <c r="K34" s="34">
        <v>0</v>
      </c>
      <c r="L34" s="34">
        <v>0</v>
      </c>
      <c r="M34" s="34">
        <v>0</v>
      </c>
      <c r="N34" s="34">
        <v>0</v>
      </c>
      <c r="O34" s="34">
        <v>0</v>
      </c>
      <c r="P34" s="34">
        <v>0</v>
      </c>
      <c r="Q34" s="34">
        <v>0</v>
      </c>
      <c r="R34" s="34">
        <v>0</v>
      </c>
      <c r="S34" s="34">
        <v>0</v>
      </c>
      <c r="T34" s="34">
        <v>0</v>
      </c>
      <c r="U34" s="34">
        <v>0</v>
      </c>
      <c r="V34" s="34">
        <v>0</v>
      </c>
      <c r="W34" s="34">
        <v>0</v>
      </c>
      <c r="X34" s="34">
        <v>0</v>
      </c>
      <c r="Y34" s="34">
        <v>0</v>
      </c>
      <c r="Z34" s="34">
        <v>0</v>
      </c>
      <c r="AA34" s="34">
        <v>0</v>
      </c>
    </row>
    <row r="35" spans="1:27"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x14ac:dyDescent="0.35">
      <c r="A36" s="31" t="s">
        <v>120</v>
      </c>
      <c r="B36" s="31" t="s">
        <v>18</v>
      </c>
      <c r="C36" s="34">
        <v>0</v>
      </c>
      <c r="D36" s="34">
        <v>1.5054203423072701E-2</v>
      </c>
      <c r="E36" s="34">
        <v>6.5130160374051805E-4</v>
      </c>
      <c r="F36" s="34">
        <v>5.1406817002249405E-5</v>
      </c>
      <c r="G36" s="34">
        <v>0</v>
      </c>
      <c r="H36" s="34">
        <v>2.0338114240778598E-5</v>
      </c>
      <c r="I36" s="34">
        <v>3.5741508299297999E-5</v>
      </c>
      <c r="J36" s="34">
        <v>2.1548318436135998E-4</v>
      </c>
      <c r="K36" s="34">
        <v>6.9520831681820999E-5</v>
      </c>
      <c r="L36" s="34">
        <v>1.0257416346869902E-3</v>
      </c>
      <c r="M36" s="34">
        <v>5.0807655322378698E-4</v>
      </c>
      <c r="N36" s="34">
        <v>2.8293364940187899E-3</v>
      </c>
      <c r="O36" s="34">
        <v>1.14211551180862E-3</v>
      </c>
      <c r="P36" s="34">
        <v>1.6190102641474E-5</v>
      </c>
      <c r="Q36" s="34">
        <v>3.8989575691914598E-3</v>
      </c>
      <c r="R36" s="34">
        <v>5.5682842012430404E-4</v>
      </c>
      <c r="S36" s="34">
        <v>8.8385657108756704E-3</v>
      </c>
      <c r="T36" s="34">
        <v>2.5609741982198003E-6</v>
      </c>
      <c r="U36" s="34">
        <v>1.12777564994819E-5</v>
      </c>
      <c r="V36" s="34">
        <v>1.1052050791263699E-5</v>
      </c>
      <c r="W36" s="34">
        <v>3.1707547513267495E-4</v>
      </c>
      <c r="X36" s="34">
        <v>1.25318528283704E-3</v>
      </c>
      <c r="Y36" s="34">
        <v>2.7029306457905402E-6</v>
      </c>
      <c r="Z36" s="34">
        <v>3.0512326882934401E-4</v>
      </c>
      <c r="AA36" s="34">
        <v>8.1881178403611299E-6</v>
      </c>
    </row>
    <row r="37" spans="1:27"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x14ac:dyDescent="0.35">
      <c r="A38" s="31" t="s">
        <v>120</v>
      </c>
      <c r="B38" s="31" t="s">
        <v>63</v>
      </c>
      <c r="C38" s="34">
        <v>7.1972996649248798E-3</v>
      </c>
      <c r="D38" s="34">
        <v>2.6762729720096202E-4</v>
      </c>
      <c r="E38" s="34">
        <v>3.9532795079169603E-4</v>
      </c>
      <c r="F38" s="34">
        <v>3.7360185433204699E-4</v>
      </c>
      <c r="G38" s="34">
        <v>1.9080005167888001E-4</v>
      </c>
      <c r="H38" s="34">
        <v>3.2466520751975905E-4</v>
      </c>
      <c r="I38" s="34">
        <v>3.1816055486098198E-4</v>
      </c>
      <c r="J38" s="34">
        <v>3.21047869616616E-4</v>
      </c>
      <c r="K38" s="34">
        <v>3.0123332832290102E-4</v>
      </c>
      <c r="L38" s="34">
        <v>3.3142478646853204E-4</v>
      </c>
      <c r="M38" s="34">
        <v>2.9647288852695903E-4</v>
      </c>
      <c r="N38" s="34">
        <v>4.1031666511641602E-4</v>
      </c>
      <c r="O38" s="34">
        <v>5.4886575358370005E-4</v>
      </c>
      <c r="P38" s="34">
        <v>9.9441415182851002E-5</v>
      </c>
      <c r="Q38" s="34">
        <v>1.5572926937359199E-3</v>
      </c>
      <c r="R38" s="34">
        <v>2.7676184751839997E-3</v>
      </c>
      <c r="S38" s="34">
        <v>2.09285175988141E-2</v>
      </c>
      <c r="T38" s="34">
        <v>1.43078551396052E-5</v>
      </c>
      <c r="U38" s="34">
        <v>1.7548914196834999E-5</v>
      </c>
      <c r="V38" s="34">
        <v>1.26448805663807E-5</v>
      </c>
      <c r="W38" s="34">
        <v>1.3069081308187401E-5</v>
      </c>
      <c r="X38" s="34">
        <v>1.42509171146628E-5</v>
      </c>
      <c r="Y38" s="34">
        <v>6.5789518324001898E-6</v>
      </c>
      <c r="Z38" s="34">
        <v>5.87626692083483E-5</v>
      </c>
      <c r="AA38" s="34">
        <v>1.4941862813106599E-5</v>
      </c>
    </row>
    <row r="39" spans="1:27" x14ac:dyDescent="0.35">
      <c r="A39" s="31" t="s">
        <v>120</v>
      </c>
      <c r="B39" s="31" t="s">
        <v>62</v>
      </c>
      <c r="C39" s="34">
        <v>0</v>
      </c>
      <c r="D39" s="34">
        <v>0</v>
      </c>
      <c r="E39" s="34">
        <v>0</v>
      </c>
      <c r="F39" s="34">
        <v>0</v>
      </c>
      <c r="G39" s="34">
        <v>0</v>
      </c>
      <c r="H39" s="34">
        <v>0</v>
      </c>
      <c r="I39" s="34">
        <v>0</v>
      </c>
      <c r="J39" s="34">
        <v>0</v>
      </c>
      <c r="K39" s="34">
        <v>0</v>
      </c>
      <c r="L39" s="34">
        <v>0</v>
      </c>
      <c r="M39" s="34">
        <v>0</v>
      </c>
      <c r="N39" s="34">
        <v>0</v>
      </c>
      <c r="O39" s="34">
        <v>0</v>
      </c>
      <c r="P39" s="34">
        <v>0</v>
      </c>
      <c r="Q39" s="34">
        <v>0</v>
      </c>
      <c r="R39" s="34">
        <v>0</v>
      </c>
      <c r="S39" s="34">
        <v>0</v>
      </c>
      <c r="T39" s="34">
        <v>0</v>
      </c>
      <c r="U39" s="34">
        <v>0</v>
      </c>
      <c r="V39" s="34">
        <v>0</v>
      </c>
      <c r="W39" s="34">
        <v>0</v>
      </c>
      <c r="X39" s="34">
        <v>0</v>
      </c>
      <c r="Y39" s="34">
        <v>0</v>
      </c>
      <c r="Z39" s="34">
        <v>0</v>
      </c>
      <c r="AA39" s="34">
        <v>0</v>
      </c>
    </row>
    <row r="40" spans="1:27" x14ac:dyDescent="0.35">
      <c r="A40" s="31" t="s">
        <v>120</v>
      </c>
      <c r="B40" s="31" t="s">
        <v>66</v>
      </c>
      <c r="C40" s="34">
        <v>0</v>
      </c>
      <c r="D40" s="34">
        <v>1.1103109826134665</v>
      </c>
      <c r="E40" s="34">
        <v>5.5990140071779965E-2</v>
      </c>
      <c r="F40" s="34">
        <v>3.5647781033856393E-2</v>
      </c>
      <c r="G40" s="34">
        <v>5.8204087958822884E-2</v>
      </c>
      <c r="H40" s="34">
        <v>18724.045892054808</v>
      </c>
      <c r="I40" s="34">
        <v>109825.04650393761</v>
      </c>
      <c r="J40" s="34">
        <v>332095.06131719658</v>
      </c>
      <c r="K40" s="34">
        <v>71851.006631250173</v>
      </c>
      <c r="L40" s="34">
        <v>1.69982675848074E-3</v>
      </c>
      <c r="M40" s="34">
        <v>1.3283376632636905E-3</v>
      </c>
      <c r="N40" s="34">
        <v>3.049569161141695E-2</v>
      </c>
      <c r="O40" s="34">
        <v>7.539685195097472E-3</v>
      </c>
      <c r="P40" s="34">
        <v>0.11096692599086785</v>
      </c>
      <c r="Q40" s="34">
        <v>203848.38147973837</v>
      </c>
      <c r="R40" s="34">
        <v>204152.24464000235</v>
      </c>
      <c r="S40" s="34">
        <v>220334.34272771198</v>
      </c>
      <c r="T40" s="34">
        <v>4.4534298562163141E-3</v>
      </c>
      <c r="U40" s="34">
        <v>6.9074836914443175E-3</v>
      </c>
      <c r="V40" s="34">
        <v>1.4203603915756186E-3</v>
      </c>
      <c r="W40" s="34">
        <v>6.2195312874253738E-3</v>
      </c>
      <c r="X40" s="34">
        <v>14910.714977193389</v>
      </c>
      <c r="Y40" s="34">
        <v>17536.155239694643</v>
      </c>
      <c r="Z40" s="34">
        <v>16363.489282811561</v>
      </c>
      <c r="AA40" s="34">
        <v>1375.7829235973713</v>
      </c>
    </row>
    <row r="41" spans="1:27" x14ac:dyDescent="0.35">
      <c r="A41" s="31" t="s">
        <v>120</v>
      </c>
      <c r="B41" s="31" t="s">
        <v>65</v>
      </c>
      <c r="C41" s="34">
        <v>0.11315420491542029</v>
      </c>
      <c r="D41" s="34">
        <v>5.6419487507969927E-2</v>
      </c>
      <c r="E41" s="34">
        <v>6.4611023402879112E-4</v>
      </c>
      <c r="F41" s="34">
        <v>0</v>
      </c>
      <c r="G41" s="34">
        <v>6.3722423633537348E-2</v>
      </c>
      <c r="H41" s="34">
        <v>0.36225753691455975</v>
      </c>
      <c r="I41" s="34">
        <v>25887.388991595461</v>
      </c>
      <c r="J41" s="34">
        <v>3.4945919379198759E-3</v>
      </c>
      <c r="K41" s="34">
        <v>42841.041265452579</v>
      </c>
      <c r="L41" s="34">
        <v>8.6453513282499898E-4</v>
      </c>
      <c r="M41" s="34">
        <v>1.7937905020698919E-3</v>
      </c>
      <c r="N41" s="34">
        <v>2.7613260729551533E-3</v>
      </c>
      <c r="O41" s="34">
        <v>8.1709864596449461E-4</v>
      </c>
      <c r="P41" s="34">
        <v>1.5433115378007202E-4</v>
      </c>
      <c r="Q41" s="34">
        <v>7432.9137855804975</v>
      </c>
      <c r="R41" s="34">
        <v>4.4974092018334978E-3</v>
      </c>
      <c r="S41" s="34">
        <v>26485.032992527387</v>
      </c>
      <c r="T41" s="34">
        <v>1.4940455055952296E-3</v>
      </c>
      <c r="U41" s="34">
        <v>2.8003123239783961E-4</v>
      </c>
      <c r="V41" s="34">
        <v>5.0689942585335115E-2</v>
      </c>
      <c r="W41" s="34">
        <v>2.6053965416245038E-3</v>
      </c>
      <c r="X41" s="34">
        <v>6506.820299975122</v>
      </c>
      <c r="Y41" s="34">
        <v>4.0787734183831179E-4</v>
      </c>
      <c r="Z41" s="34">
        <v>2.7278214949519954E-4</v>
      </c>
      <c r="AA41" s="34">
        <v>9.0590304062259221E-4</v>
      </c>
    </row>
    <row r="42" spans="1:27" x14ac:dyDescent="0.35">
      <c r="A42" s="31" t="s">
        <v>120</v>
      </c>
      <c r="B42" s="31" t="s">
        <v>34</v>
      </c>
      <c r="C42" s="34">
        <v>3.5368622929717E-2</v>
      </c>
      <c r="D42" s="34">
        <v>1.2859923302283198E-4</v>
      </c>
      <c r="E42" s="34">
        <v>0</v>
      </c>
      <c r="F42" s="34">
        <v>0</v>
      </c>
      <c r="G42" s="34">
        <v>1.63851364008187E-5</v>
      </c>
      <c r="H42" s="34">
        <v>1.35000197041016E-2</v>
      </c>
      <c r="I42" s="34">
        <v>1.42773610078903E-2</v>
      </c>
      <c r="J42" s="34">
        <v>1.32245487978911E-2</v>
      </c>
      <c r="K42" s="34">
        <v>1.7527105432361402E-5</v>
      </c>
      <c r="L42" s="34">
        <v>0.11875129069814599</v>
      </c>
      <c r="M42" s="34">
        <v>9.0372797079403804E-4</v>
      </c>
      <c r="N42" s="34">
        <v>1.9115578329618699</v>
      </c>
      <c r="O42" s="34">
        <v>7082.2496093925502</v>
      </c>
      <c r="P42" s="34">
        <v>1.4441010134784399E-5</v>
      </c>
      <c r="Q42" s="34">
        <v>14510.453409671902</v>
      </c>
      <c r="R42" s="34">
        <v>2.5986567289173201E-6</v>
      </c>
      <c r="S42" s="34">
        <v>3.2973264906662498E-6</v>
      </c>
      <c r="T42" s="34">
        <v>0</v>
      </c>
      <c r="U42" s="34">
        <v>3.46278509825561E-6</v>
      </c>
      <c r="V42" s="34">
        <v>4.7918814316136405E-6</v>
      </c>
      <c r="W42" s="34">
        <v>7762.1796782244</v>
      </c>
      <c r="X42" s="34">
        <v>3.79122468500772E-3</v>
      </c>
      <c r="Y42" s="34">
        <v>4.66729217029618E-5</v>
      </c>
      <c r="Z42" s="34">
        <v>397.85112249735801</v>
      </c>
      <c r="AA42" s="34">
        <v>3.2220578172607995E-5</v>
      </c>
    </row>
    <row r="43" spans="1:27" x14ac:dyDescent="0.35">
      <c r="A43" s="31" t="s">
        <v>120</v>
      </c>
      <c r="B43" s="31" t="s">
        <v>70</v>
      </c>
      <c r="C43" s="34">
        <v>0</v>
      </c>
      <c r="D43" s="34">
        <v>0</v>
      </c>
      <c r="E43" s="34">
        <v>0</v>
      </c>
      <c r="F43" s="34">
        <v>6.6380417893619911E-2</v>
      </c>
      <c r="G43" s="34">
        <v>3.6654289895105998E-3</v>
      </c>
      <c r="H43" s="34">
        <v>4.796416469385E-3</v>
      </c>
      <c r="I43" s="34">
        <v>4.1261592517510401E-3</v>
      </c>
      <c r="J43" s="34">
        <v>4.8300504180882999E-3</v>
      </c>
      <c r="K43" s="34">
        <v>1.4822302347669201E-2</v>
      </c>
      <c r="L43" s="34">
        <v>1.8664757921772E-4</v>
      </c>
      <c r="M43" s="34">
        <v>5.2858473670653705E-4</v>
      </c>
      <c r="N43" s="34">
        <v>3.0357855745589902E-2</v>
      </c>
      <c r="O43" s="34">
        <v>3.339180925949E-3</v>
      </c>
      <c r="P43" s="34">
        <v>9.0848719470175995E-4</v>
      </c>
      <c r="Q43" s="34">
        <v>5.0027259459509699E-2</v>
      </c>
      <c r="R43" s="34">
        <v>5.8419554509185997E-2</v>
      </c>
      <c r="S43" s="34">
        <v>27081.179686995001</v>
      </c>
      <c r="T43" s="34">
        <v>3.24083466835814E-4</v>
      </c>
      <c r="U43" s="34">
        <v>3.0892641024865401E-4</v>
      </c>
      <c r="V43" s="34">
        <v>1.6994775655197002E-4</v>
      </c>
      <c r="W43" s="34">
        <v>5.1221554459193602E-3</v>
      </c>
      <c r="X43" s="34">
        <v>9.2885341303203391E-4</v>
      </c>
      <c r="Y43" s="34">
        <v>2.76367883933328E-5</v>
      </c>
      <c r="Z43" s="34">
        <v>1721.4824155624399</v>
      </c>
      <c r="AA43" s="34">
        <v>2.7616385414591996E-4</v>
      </c>
    </row>
    <row r="44" spans="1:27" x14ac:dyDescent="0.35">
      <c r="A44" s="31" t="s">
        <v>120</v>
      </c>
      <c r="B44" s="31" t="s">
        <v>52</v>
      </c>
      <c r="C44" s="34">
        <v>0</v>
      </c>
      <c r="D44" s="34">
        <v>0</v>
      </c>
      <c r="E44" s="34">
        <v>0</v>
      </c>
      <c r="F44" s="34">
        <v>0</v>
      </c>
      <c r="G44" s="34">
        <v>0</v>
      </c>
      <c r="H44" s="34">
        <v>0</v>
      </c>
      <c r="I44" s="34">
        <v>0</v>
      </c>
      <c r="J44" s="34">
        <v>0</v>
      </c>
      <c r="K44" s="34">
        <v>0</v>
      </c>
      <c r="L44" s="34">
        <v>0</v>
      </c>
      <c r="M44" s="34">
        <v>0</v>
      </c>
      <c r="N44" s="34">
        <v>0</v>
      </c>
      <c r="O44" s="34">
        <v>0</v>
      </c>
      <c r="P44" s="34">
        <v>0</v>
      </c>
      <c r="Q44" s="34">
        <v>0</v>
      </c>
      <c r="R44" s="34">
        <v>0</v>
      </c>
      <c r="S44" s="34">
        <v>0</v>
      </c>
      <c r="T44" s="34">
        <v>0</v>
      </c>
      <c r="U44" s="34">
        <v>0</v>
      </c>
      <c r="V44" s="34">
        <v>0</v>
      </c>
      <c r="W44" s="34">
        <v>0</v>
      </c>
      <c r="X44" s="34">
        <v>0</v>
      </c>
      <c r="Y44" s="34">
        <v>0</v>
      </c>
      <c r="Z44" s="34">
        <v>0</v>
      </c>
      <c r="AA44" s="34">
        <v>0</v>
      </c>
    </row>
    <row r="45" spans="1:27" x14ac:dyDescent="0.35">
      <c r="A45" s="38" t="s">
        <v>127</v>
      </c>
      <c r="B45" s="38"/>
      <c r="C45" s="35">
        <v>0.12035150458034517</v>
      </c>
      <c r="D45" s="35">
        <v>1.1820523008417101</v>
      </c>
      <c r="E45" s="35">
        <v>5.7682879860340965E-2</v>
      </c>
      <c r="F45" s="35">
        <v>3.6072789705190692E-2</v>
      </c>
      <c r="G45" s="35">
        <v>0.12211731164403911</v>
      </c>
      <c r="H45" s="35">
        <v>18724.408494595045</v>
      </c>
      <c r="I45" s="35">
        <v>135712.43584943513</v>
      </c>
      <c r="J45" s="35">
        <v>332095.06534831953</v>
      </c>
      <c r="K45" s="35">
        <v>114692.04826745691</v>
      </c>
      <c r="L45" s="35">
        <v>3.9215283124612614E-3</v>
      </c>
      <c r="M45" s="35">
        <v>3.9266776070843281E-3</v>
      </c>
      <c r="N45" s="35">
        <v>3.6496670843507308E-2</v>
      </c>
      <c r="O45" s="35">
        <v>1.0047765106454287E-2</v>
      </c>
      <c r="P45" s="35">
        <v>0.11123688866247225</v>
      </c>
      <c r="Q45" s="35">
        <v>211281.30072156913</v>
      </c>
      <c r="R45" s="35">
        <v>204152.25246185847</v>
      </c>
      <c r="S45" s="35">
        <v>246819.40548732266</v>
      </c>
      <c r="T45" s="35">
        <v>5.9643441911493688E-3</v>
      </c>
      <c r="U45" s="35">
        <v>7.2163415945384743E-3</v>
      </c>
      <c r="V45" s="35">
        <v>5.2133999908268377E-2</v>
      </c>
      <c r="W45" s="35">
        <v>9.1550723854907402E-3</v>
      </c>
      <c r="X45" s="35">
        <v>21417.536544604711</v>
      </c>
      <c r="Y45" s="35">
        <v>17536.155656853865</v>
      </c>
      <c r="Z45" s="35">
        <v>16363.489919479649</v>
      </c>
      <c r="AA45" s="35">
        <v>1375.7838526303926</v>
      </c>
    </row>
    <row r="47" spans="1:27"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x14ac:dyDescent="0.35">
      <c r="A49" s="31" t="s">
        <v>121</v>
      </c>
      <c r="B49" s="31" t="s">
        <v>68</v>
      </c>
      <c r="C49" s="34">
        <v>0</v>
      </c>
      <c r="D49" s="34">
        <v>0</v>
      </c>
      <c r="E49" s="34">
        <v>0</v>
      </c>
      <c r="F49" s="34">
        <v>0</v>
      </c>
      <c r="G49" s="34">
        <v>0</v>
      </c>
      <c r="H49" s="34">
        <v>0</v>
      </c>
      <c r="I49" s="34">
        <v>0</v>
      </c>
      <c r="J49" s="34">
        <v>0</v>
      </c>
      <c r="K49" s="34">
        <v>0</v>
      </c>
      <c r="L49" s="34">
        <v>0</v>
      </c>
      <c r="M49" s="34">
        <v>0</v>
      </c>
      <c r="N49" s="34">
        <v>0</v>
      </c>
      <c r="O49" s="34">
        <v>0</v>
      </c>
      <c r="P49" s="34">
        <v>0</v>
      </c>
      <c r="Q49" s="34">
        <v>0</v>
      </c>
      <c r="R49" s="34">
        <v>0</v>
      </c>
      <c r="S49" s="34">
        <v>0</v>
      </c>
      <c r="T49" s="34">
        <v>0</v>
      </c>
      <c r="U49" s="34">
        <v>0</v>
      </c>
      <c r="V49" s="34">
        <v>0</v>
      </c>
      <c r="W49" s="34">
        <v>0</v>
      </c>
      <c r="X49" s="34">
        <v>0</v>
      </c>
      <c r="Y49" s="34">
        <v>0</v>
      </c>
      <c r="Z49" s="34">
        <v>0</v>
      </c>
      <c r="AA49" s="34">
        <v>0</v>
      </c>
    </row>
    <row r="50" spans="1:27" x14ac:dyDescent="0.35">
      <c r="A50" s="31" t="s">
        <v>121</v>
      </c>
      <c r="B50" s="31" t="s">
        <v>18</v>
      </c>
      <c r="C50" s="34">
        <v>0</v>
      </c>
      <c r="D50" s="34">
        <v>1.1552016980515001E-2</v>
      </c>
      <c r="E50" s="34">
        <v>1.1331364536125198E-3</v>
      </c>
      <c r="F50" s="34">
        <v>1.6882243438695398E-4</v>
      </c>
      <c r="G50" s="34">
        <v>1.8697035767304599E-5</v>
      </c>
      <c r="H50" s="34">
        <v>2.1945970622284699E-4</v>
      </c>
      <c r="I50" s="34">
        <v>2.8698323319261001E-4</v>
      </c>
      <c r="J50" s="34">
        <v>4.3162711617580999E-4</v>
      </c>
      <c r="K50" s="34">
        <v>8.6619068211539994E-4</v>
      </c>
      <c r="L50" s="34">
        <v>1.0184302302003601E-3</v>
      </c>
      <c r="M50" s="34">
        <v>2.5899390413196299E-4</v>
      </c>
      <c r="N50" s="34">
        <v>3.9337633088471899E-3</v>
      </c>
      <c r="O50" s="34">
        <v>7.7000960141549899E-4</v>
      </c>
      <c r="P50" s="34">
        <v>3.1652974092432002E-5</v>
      </c>
      <c r="Q50" s="34">
        <v>9.6338628348012002E-4</v>
      </c>
      <c r="R50" s="34">
        <v>1.1117778140223101E-5</v>
      </c>
      <c r="S50" s="34">
        <v>2.2877133660302602E-3</v>
      </c>
      <c r="T50" s="34">
        <v>2.19530318095712E-4</v>
      </c>
      <c r="U50" s="34">
        <v>9.4809556839282904E-4</v>
      </c>
      <c r="V50" s="34">
        <v>4.4501063726074893E-6</v>
      </c>
      <c r="W50" s="34">
        <v>1.825794440995E-3</v>
      </c>
      <c r="X50" s="34">
        <v>5.7714128966249901E-5</v>
      </c>
      <c r="Y50" s="34">
        <v>2.5020675899562401E-5</v>
      </c>
      <c r="Z50" s="34">
        <v>7.8869955795203193E-4</v>
      </c>
      <c r="AA50" s="34">
        <v>2.9757428826812602E-6</v>
      </c>
    </row>
    <row r="51" spans="1:27" x14ac:dyDescent="0.35">
      <c r="A51" s="31" t="s">
        <v>121</v>
      </c>
      <c r="B51" s="31" t="s">
        <v>30</v>
      </c>
      <c r="C51" s="34">
        <v>0</v>
      </c>
      <c r="D51" s="34">
        <v>0</v>
      </c>
      <c r="E51" s="34">
        <v>0</v>
      </c>
      <c r="F51" s="34">
        <v>0</v>
      </c>
      <c r="G51" s="34">
        <v>0</v>
      </c>
      <c r="H51" s="34">
        <v>0</v>
      </c>
      <c r="I51" s="34">
        <v>0</v>
      </c>
      <c r="J51" s="34">
        <v>0</v>
      </c>
      <c r="K51" s="34">
        <v>0</v>
      </c>
      <c r="L51" s="34">
        <v>0</v>
      </c>
      <c r="M51" s="34">
        <v>0</v>
      </c>
      <c r="N51" s="34">
        <v>0</v>
      </c>
      <c r="O51" s="34">
        <v>0</v>
      </c>
      <c r="P51" s="34">
        <v>0</v>
      </c>
      <c r="Q51" s="34">
        <v>0</v>
      </c>
      <c r="R51" s="34">
        <v>0</v>
      </c>
      <c r="S51" s="34">
        <v>0</v>
      </c>
      <c r="T51" s="34">
        <v>0</v>
      </c>
      <c r="U51" s="34">
        <v>0</v>
      </c>
      <c r="V51" s="34">
        <v>0</v>
      </c>
      <c r="W51" s="34">
        <v>0</v>
      </c>
      <c r="X51" s="34">
        <v>0</v>
      </c>
      <c r="Y51" s="34">
        <v>0</v>
      </c>
      <c r="Z51" s="34">
        <v>0</v>
      </c>
      <c r="AA51" s="34">
        <v>0</v>
      </c>
    </row>
    <row r="52" spans="1:27" x14ac:dyDescent="0.35">
      <c r="A52" s="31" t="s">
        <v>121</v>
      </c>
      <c r="B52" s="31" t="s">
        <v>63</v>
      </c>
      <c r="C52" s="34">
        <v>6.6240927674879897E-3</v>
      </c>
      <c r="D52" s="34">
        <v>3.0550436689534896E-4</v>
      </c>
      <c r="E52" s="34">
        <v>3.0324881243342402E-4</v>
      </c>
      <c r="F52" s="34">
        <v>3.1998328091362599E-4</v>
      </c>
      <c r="G52" s="34">
        <v>2.7877265857276402E-4</v>
      </c>
      <c r="H52" s="34">
        <v>3.1777692890453904E-4</v>
      </c>
      <c r="I52" s="34">
        <v>3.0638235878349999E-4</v>
      </c>
      <c r="J52" s="34">
        <v>3.0479341476230499E-4</v>
      </c>
      <c r="K52" s="34">
        <v>3.1320064758143999E-4</v>
      </c>
      <c r="L52" s="34">
        <v>3.1590848345928102E-4</v>
      </c>
      <c r="M52" s="34">
        <v>2.80434805959955E-4</v>
      </c>
      <c r="N52" s="34">
        <v>4.9012371650478603E-4</v>
      </c>
      <c r="O52" s="34">
        <v>2.1323713035551701E-4</v>
      </c>
      <c r="P52" s="34">
        <v>2.3069128083308199E-4</v>
      </c>
      <c r="Q52" s="34">
        <v>2.9167726871070896E-4</v>
      </c>
      <c r="R52" s="34">
        <v>2.3978711105033301E-4</v>
      </c>
      <c r="S52" s="34">
        <v>7.3209561153013999E-4</v>
      </c>
      <c r="T52" s="34">
        <v>3.1818412798497004E-5</v>
      </c>
      <c r="U52" s="34">
        <v>8.9435989465654596E-4</v>
      </c>
      <c r="V52" s="34">
        <v>2.1388771635596798E-5</v>
      </c>
      <c r="W52" s="34">
        <v>2.5693172663368601E-4</v>
      </c>
      <c r="X52" s="34">
        <v>1.6452279234828901E-5</v>
      </c>
      <c r="Y52" s="34">
        <v>1.63355051585581E-5</v>
      </c>
      <c r="Z52" s="34">
        <v>3.1369034730470802E-3</v>
      </c>
      <c r="AA52" s="34">
        <v>2.23660819482463E-6</v>
      </c>
    </row>
    <row r="53" spans="1:27" x14ac:dyDescent="0.35">
      <c r="A53" s="31" t="s">
        <v>121</v>
      </c>
      <c r="B53" s="31" t="s">
        <v>62</v>
      </c>
      <c r="C53" s="34">
        <v>0</v>
      </c>
      <c r="D53" s="34">
        <v>0</v>
      </c>
      <c r="E53" s="34">
        <v>0</v>
      </c>
      <c r="F53" s="34">
        <v>0</v>
      </c>
      <c r="G53" s="34">
        <v>0</v>
      </c>
      <c r="H53" s="34">
        <v>0</v>
      </c>
      <c r="I53" s="34">
        <v>0</v>
      </c>
      <c r="J53" s="34">
        <v>0</v>
      </c>
      <c r="K53" s="34">
        <v>0</v>
      </c>
      <c r="L53" s="34">
        <v>0</v>
      </c>
      <c r="M53" s="34">
        <v>0</v>
      </c>
      <c r="N53" s="34">
        <v>0</v>
      </c>
      <c r="O53" s="34">
        <v>0</v>
      </c>
      <c r="P53" s="34">
        <v>0</v>
      </c>
      <c r="Q53" s="34">
        <v>0</v>
      </c>
      <c r="R53" s="34">
        <v>0</v>
      </c>
      <c r="S53" s="34">
        <v>0</v>
      </c>
      <c r="T53" s="34">
        <v>0</v>
      </c>
      <c r="U53" s="34">
        <v>0</v>
      </c>
      <c r="V53" s="34">
        <v>0</v>
      </c>
      <c r="W53" s="34">
        <v>0</v>
      </c>
      <c r="X53" s="34">
        <v>0</v>
      </c>
      <c r="Y53" s="34">
        <v>0</v>
      </c>
      <c r="Z53" s="34">
        <v>0</v>
      </c>
      <c r="AA53" s="34">
        <v>0</v>
      </c>
    </row>
    <row r="54" spans="1:27" x14ac:dyDescent="0.35">
      <c r="A54" s="31" t="s">
        <v>121</v>
      </c>
      <c r="B54" s="31" t="s">
        <v>66</v>
      </c>
      <c r="C54" s="34">
        <v>0</v>
      </c>
      <c r="D54" s="34">
        <v>0.63301519050634558</v>
      </c>
      <c r="E54" s="34">
        <v>7.9738488890776102E-2</v>
      </c>
      <c r="F54" s="34">
        <v>26762.180876744209</v>
      </c>
      <c r="G54" s="34">
        <v>61501.465481951505</v>
      </c>
      <c r="H54" s="34">
        <v>4.3016128804291998E-3</v>
      </c>
      <c r="I54" s="34">
        <v>5790.9463068661389</v>
      </c>
      <c r="J54" s="34">
        <v>49363.668075233763</v>
      </c>
      <c r="K54" s="34">
        <v>1.2451598383883512E-3</v>
      </c>
      <c r="L54" s="34">
        <v>9.1924554430700091E-4</v>
      </c>
      <c r="M54" s="34">
        <v>4.3868325823818331E-3</v>
      </c>
      <c r="N54" s="34">
        <v>0.23970065084608649</v>
      </c>
      <c r="O54" s="34">
        <v>0.17111320532047775</v>
      </c>
      <c r="P54" s="34">
        <v>1.0860385190154951E-2</v>
      </c>
      <c r="Q54" s="34">
        <v>29463.019278497115</v>
      </c>
      <c r="R54" s="34">
        <v>1.661613622908726E-2</v>
      </c>
      <c r="S54" s="34">
        <v>67330.000617567639</v>
      </c>
      <c r="T54" s="34">
        <v>0.66017814352715176</v>
      </c>
      <c r="U54" s="34">
        <v>2.8852440448641641E-2</v>
      </c>
      <c r="V54" s="34">
        <v>3.8887728466857475E-3</v>
      </c>
      <c r="W54" s="34">
        <v>19639.420122427036</v>
      </c>
      <c r="X54" s="34">
        <v>41494.255739528264</v>
      </c>
      <c r="Y54" s="34">
        <v>2.3678755309812779E-2</v>
      </c>
      <c r="Z54" s="34">
        <v>4.1168768480395156E-3</v>
      </c>
      <c r="AA54" s="34">
        <v>8462.2219193801411</v>
      </c>
    </row>
    <row r="55" spans="1:27" x14ac:dyDescent="0.35">
      <c r="A55" s="31" t="s">
        <v>121</v>
      </c>
      <c r="B55" s="31" t="s">
        <v>65</v>
      </c>
      <c r="C55" s="34">
        <v>3.5893738215035595E-2</v>
      </c>
      <c r="D55" s="34">
        <v>1.75348807707549E-2</v>
      </c>
      <c r="E55" s="34">
        <v>5.3302493157121799E-3</v>
      </c>
      <c r="F55" s="34">
        <v>1.2020993712281552E-2</v>
      </c>
      <c r="G55" s="34">
        <v>92506.449879816311</v>
      </c>
      <c r="H55" s="34">
        <v>6.1735557245578094E-3</v>
      </c>
      <c r="I55" s="34">
        <v>17511.685947467602</v>
      </c>
      <c r="J55" s="34">
        <v>208422.2853374113</v>
      </c>
      <c r="K55" s="34">
        <v>3.9984010414757295E-5</v>
      </c>
      <c r="L55" s="34">
        <v>1.200224284141285E-4</v>
      </c>
      <c r="M55" s="34">
        <v>4.7600333134206795E-4</v>
      </c>
      <c r="N55" s="34">
        <v>2.3581954143922718E-3</v>
      </c>
      <c r="O55" s="34">
        <v>1.7723882345396487E-4</v>
      </c>
      <c r="P55" s="34">
        <v>8.4578970301018991E-5</v>
      </c>
      <c r="Q55" s="34">
        <v>2.8602335353744259E-4</v>
      </c>
      <c r="R55" s="34">
        <v>2.2518962367678821E-4</v>
      </c>
      <c r="S55" s="34">
        <v>1.554235615016828E-3</v>
      </c>
      <c r="T55" s="34">
        <v>4.9315418764051596E-3</v>
      </c>
      <c r="U55" s="34">
        <v>8.7968305901704597E-5</v>
      </c>
      <c r="V55" s="34">
        <v>1.661113810372565E-4</v>
      </c>
      <c r="W55" s="34">
        <v>7.4006759872570849E-3</v>
      </c>
      <c r="X55" s="34">
        <v>0.37238777653695704</v>
      </c>
      <c r="Y55" s="34">
        <v>2.1648091242545779E-4</v>
      </c>
      <c r="Z55" s="34">
        <v>9.8160150383362659E-5</v>
      </c>
      <c r="AA55" s="34">
        <v>1.5876309245569563E-4</v>
      </c>
    </row>
    <row r="56" spans="1:27" x14ac:dyDescent="0.35">
      <c r="A56" s="31" t="s">
        <v>121</v>
      </c>
      <c r="B56" s="31" t="s">
        <v>34</v>
      </c>
      <c r="C56" s="34">
        <v>3.4946454504186694E-2</v>
      </c>
      <c r="D56" s="34">
        <v>1.2532878319874099E-4</v>
      </c>
      <c r="E56" s="34">
        <v>0</v>
      </c>
      <c r="F56" s="34">
        <v>0</v>
      </c>
      <c r="G56" s="34">
        <v>2.52955537113216E-5</v>
      </c>
      <c r="H56" s="34">
        <v>1.35321395598915E-2</v>
      </c>
      <c r="I56" s="34">
        <v>1.4387443249524E-2</v>
      </c>
      <c r="J56" s="34">
        <v>5.0822812339536795E-3</v>
      </c>
      <c r="K56" s="34">
        <v>6.7406689792992795E-6</v>
      </c>
      <c r="L56" s="34">
        <v>0.12365936098723899</v>
      </c>
      <c r="M56" s="34">
        <v>1.2866770989440901E-3</v>
      </c>
      <c r="N56" s="34">
        <v>0.14764511405050701</v>
      </c>
      <c r="O56" s="34">
        <v>7.7389987505740002E-6</v>
      </c>
      <c r="P56" s="34">
        <v>0</v>
      </c>
      <c r="Q56" s="34">
        <v>0</v>
      </c>
      <c r="R56" s="34">
        <v>0</v>
      </c>
      <c r="S56" s="34">
        <v>0</v>
      </c>
      <c r="T56" s="34">
        <v>1.8157841670686398E-6</v>
      </c>
      <c r="U56" s="34">
        <v>1.0970996778582E-5</v>
      </c>
      <c r="V56" s="34">
        <v>1.3265982328325998E-5</v>
      </c>
      <c r="W56" s="34">
        <v>5.1657653201516898E-2</v>
      </c>
      <c r="X56" s="34">
        <v>2.25493138413956E-4</v>
      </c>
      <c r="Y56" s="34">
        <v>1.67431840182737E-4</v>
      </c>
      <c r="Z56" s="34">
        <v>1267.5548869366298</v>
      </c>
      <c r="AA56" s="34">
        <v>6.9734142209144004E-5</v>
      </c>
    </row>
    <row r="57" spans="1:27" x14ac:dyDescent="0.35">
      <c r="A57" s="31" t="s">
        <v>121</v>
      </c>
      <c r="B57" s="31" t="s">
        <v>70</v>
      </c>
      <c r="C57" s="34">
        <v>0</v>
      </c>
      <c r="D57" s="34">
        <v>0</v>
      </c>
      <c r="E57" s="34">
        <v>0</v>
      </c>
      <c r="F57" s="34">
        <v>6.7529135592470993E-2</v>
      </c>
      <c r="G57" s="34">
        <v>7.7619282993603E-3</v>
      </c>
      <c r="H57" s="34">
        <v>3.75384494901275E-3</v>
      </c>
      <c r="I57" s="34">
        <v>3.6744765774578297E-3</v>
      </c>
      <c r="J57" s="34">
        <v>3.8307224429512997E-3</v>
      </c>
      <c r="K57" s="34">
        <v>1.6507815062755499E-3</v>
      </c>
      <c r="L57" s="34">
        <v>8.3029738672641615E-3</v>
      </c>
      <c r="M57" s="34">
        <v>1.73652729961781E-3</v>
      </c>
      <c r="N57" s="34">
        <v>3.8424807455122001E-2</v>
      </c>
      <c r="O57" s="34">
        <v>5.9533400102399999E-4</v>
      </c>
      <c r="P57" s="34">
        <v>6.1571903259355202E-4</v>
      </c>
      <c r="Q57" s="34">
        <v>1.8999049398705802E-2</v>
      </c>
      <c r="R57" s="34">
        <v>6.1384804362925706E-4</v>
      </c>
      <c r="S57" s="34">
        <v>2.1608078432500399E-2</v>
      </c>
      <c r="T57" s="34">
        <v>1.0790986561048399E-3</v>
      </c>
      <c r="U57" s="34">
        <v>4.4672561969464702E-2</v>
      </c>
      <c r="V57" s="34">
        <v>2.9963044496426899E-4</v>
      </c>
      <c r="W57" s="34">
        <v>8.629659778152271E-2</v>
      </c>
      <c r="X57" s="34">
        <v>5.6342150357068703E-4</v>
      </c>
      <c r="Y57" s="34">
        <v>6.7973519624916102E-5</v>
      </c>
      <c r="Z57" s="34">
        <v>4804.5644832683402</v>
      </c>
      <c r="AA57" s="34">
        <v>4.9490822455119101E-5</v>
      </c>
    </row>
    <row r="58" spans="1:27" x14ac:dyDescent="0.35">
      <c r="A58" s="31" t="s">
        <v>121</v>
      </c>
      <c r="B58" s="31" t="s">
        <v>52</v>
      </c>
      <c r="C58" s="34">
        <v>0</v>
      </c>
      <c r="D58" s="34">
        <v>0</v>
      </c>
      <c r="E58" s="34">
        <v>0</v>
      </c>
      <c r="F58" s="34">
        <v>0</v>
      </c>
      <c r="G58" s="34">
        <v>0</v>
      </c>
      <c r="H58" s="34">
        <v>0</v>
      </c>
      <c r="I58" s="34">
        <v>0</v>
      </c>
      <c r="J58" s="34">
        <v>0</v>
      </c>
      <c r="K58" s="34">
        <v>0</v>
      </c>
      <c r="L58" s="34">
        <v>0</v>
      </c>
      <c r="M58" s="34">
        <v>0</v>
      </c>
      <c r="N58" s="34">
        <v>0</v>
      </c>
      <c r="O58" s="34">
        <v>0</v>
      </c>
      <c r="P58" s="34">
        <v>0</v>
      </c>
      <c r="Q58" s="34">
        <v>0</v>
      </c>
      <c r="R58" s="34">
        <v>0</v>
      </c>
      <c r="S58" s="34">
        <v>0</v>
      </c>
      <c r="T58" s="34">
        <v>0</v>
      </c>
      <c r="U58" s="34">
        <v>0</v>
      </c>
      <c r="V58" s="34">
        <v>0</v>
      </c>
      <c r="W58" s="34">
        <v>0</v>
      </c>
      <c r="X58" s="34">
        <v>0</v>
      </c>
      <c r="Y58" s="34">
        <v>0</v>
      </c>
      <c r="Z58" s="34">
        <v>0</v>
      </c>
      <c r="AA58" s="34">
        <v>0</v>
      </c>
    </row>
    <row r="59" spans="1:27" x14ac:dyDescent="0.35">
      <c r="A59" s="38" t="s">
        <v>127</v>
      </c>
      <c r="B59" s="38"/>
      <c r="C59" s="35">
        <v>4.2517830982523583E-2</v>
      </c>
      <c r="D59" s="35">
        <v>0.66240759262451088</v>
      </c>
      <c r="E59" s="35">
        <v>8.6505123472534223E-2</v>
      </c>
      <c r="F59" s="35">
        <v>26762.193386543637</v>
      </c>
      <c r="G59" s="35">
        <v>154007.91565923751</v>
      </c>
      <c r="H59" s="35">
        <v>1.1012405240114397E-2</v>
      </c>
      <c r="I59" s="35">
        <v>23302.632847699333</v>
      </c>
      <c r="J59" s="35">
        <v>257785.9541490656</v>
      </c>
      <c r="K59" s="35">
        <v>2.4645351784999487E-3</v>
      </c>
      <c r="L59" s="35">
        <v>2.3736066863807707E-3</v>
      </c>
      <c r="M59" s="35">
        <v>5.4022646238158188E-3</v>
      </c>
      <c r="N59" s="35">
        <v>0.24648273328583076</v>
      </c>
      <c r="O59" s="35">
        <v>0.17227369087570274</v>
      </c>
      <c r="P59" s="35">
        <v>1.1207308415381484E-2</v>
      </c>
      <c r="Q59" s="35">
        <v>29463.020819584021</v>
      </c>
      <c r="R59" s="35">
        <v>1.7092230741954605E-2</v>
      </c>
      <c r="S59" s="35">
        <v>67330.005191612232</v>
      </c>
      <c r="T59" s="35">
        <v>0.66536103413445113</v>
      </c>
      <c r="U59" s="35">
        <v>3.0782864217592722E-2</v>
      </c>
      <c r="V59" s="35">
        <v>4.0807231057312082E-3</v>
      </c>
      <c r="W59" s="35">
        <v>19639.429605829191</v>
      </c>
      <c r="X59" s="35">
        <v>41494.628201471212</v>
      </c>
      <c r="Y59" s="35">
        <v>2.3936592403296354E-2</v>
      </c>
      <c r="Z59" s="35">
        <v>8.1406400294219902E-3</v>
      </c>
      <c r="AA59" s="35">
        <v>8462.2220833555839</v>
      </c>
    </row>
    <row r="61" spans="1:27"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x14ac:dyDescent="0.35">
      <c r="A64" s="31" t="s">
        <v>122</v>
      </c>
      <c r="B64" s="31" t="s">
        <v>18</v>
      </c>
      <c r="C64" s="34">
        <v>0</v>
      </c>
      <c r="D64" s="34">
        <v>1.2471293438703301E-2</v>
      </c>
      <c r="E64" s="34">
        <v>2.7227396220639898E-3</v>
      </c>
      <c r="F64" s="34">
        <v>3.1288272706229996E-5</v>
      </c>
      <c r="G64" s="34">
        <v>0</v>
      </c>
      <c r="H64" s="34">
        <v>1.1622868666762501E-5</v>
      </c>
      <c r="I64" s="34">
        <v>1.79170380493971E-5</v>
      </c>
      <c r="J64" s="34">
        <v>3.43404643147699E-5</v>
      </c>
      <c r="K64" s="34">
        <v>4.3535432815901298E-4</v>
      </c>
      <c r="L64" s="34">
        <v>1.1410292659878201E-3</v>
      </c>
      <c r="M64" s="34">
        <v>2.0865028988326599E-4</v>
      </c>
      <c r="N64" s="34">
        <v>4.9931045665804804E-3</v>
      </c>
      <c r="O64" s="34">
        <v>1.03195190266475E-4</v>
      </c>
      <c r="P64" s="34">
        <v>4.0314865584402495E-5</v>
      </c>
      <c r="Q64" s="34">
        <v>1.12260335208632E-3</v>
      </c>
      <c r="R64" s="34">
        <v>2.2440236639268699E-5</v>
      </c>
      <c r="S64" s="34">
        <v>5.9676145117196194E-3</v>
      </c>
      <c r="T64" s="34">
        <v>2.39364464805972E-5</v>
      </c>
      <c r="U64" s="34">
        <v>3.8855217678024003E-5</v>
      </c>
      <c r="V64" s="34">
        <v>3.9744068367147995E-6</v>
      </c>
      <c r="W64" s="34">
        <v>2.0784397374970804E-3</v>
      </c>
      <c r="X64" s="34">
        <v>4.92688553734188E-5</v>
      </c>
      <c r="Y64" s="34">
        <v>2.5014655305555001E-4</v>
      </c>
      <c r="Z64" s="34">
        <v>7.7230133502635895E-4</v>
      </c>
      <c r="AA64" s="34">
        <v>1.2049926162152999E-6</v>
      </c>
    </row>
    <row r="65" spans="1:27" x14ac:dyDescent="0.35">
      <c r="A65" s="31" t="s">
        <v>122</v>
      </c>
      <c r="B65" s="31" t="s">
        <v>30</v>
      </c>
      <c r="C65" s="34">
        <v>0</v>
      </c>
      <c r="D65" s="34">
        <v>0</v>
      </c>
      <c r="E65" s="34">
        <v>0</v>
      </c>
      <c r="F65" s="34">
        <v>0</v>
      </c>
      <c r="G65" s="34">
        <v>0</v>
      </c>
      <c r="H65" s="34">
        <v>0</v>
      </c>
      <c r="I65" s="34">
        <v>0</v>
      </c>
      <c r="J65" s="34">
        <v>0</v>
      </c>
      <c r="K65" s="34">
        <v>0</v>
      </c>
      <c r="L65" s="34">
        <v>0</v>
      </c>
      <c r="M65" s="34">
        <v>0</v>
      </c>
      <c r="N65" s="34">
        <v>0</v>
      </c>
      <c r="O65" s="34">
        <v>0</v>
      </c>
      <c r="P65" s="34">
        <v>0</v>
      </c>
      <c r="Q65" s="34">
        <v>0</v>
      </c>
      <c r="R65" s="34">
        <v>0</v>
      </c>
      <c r="S65" s="34">
        <v>0</v>
      </c>
      <c r="T65" s="34">
        <v>0</v>
      </c>
      <c r="U65" s="34">
        <v>0</v>
      </c>
      <c r="V65" s="34">
        <v>0</v>
      </c>
      <c r="W65" s="34">
        <v>0</v>
      </c>
      <c r="X65" s="34">
        <v>0</v>
      </c>
      <c r="Y65" s="34">
        <v>0</v>
      </c>
      <c r="Z65" s="34">
        <v>0</v>
      </c>
      <c r="AA65" s="34">
        <v>0</v>
      </c>
    </row>
    <row r="66" spans="1:27" x14ac:dyDescent="0.35">
      <c r="A66" s="31" t="s">
        <v>122</v>
      </c>
      <c r="B66" s="31" t="s">
        <v>63</v>
      </c>
      <c r="C66" s="34">
        <v>6.7605961027849097E-3</v>
      </c>
      <c r="D66" s="34">
        <v>2.6550655223342998E-4</v>
      </c>
      <c r="E66" s="34">
        <v>3.3446813136000001E-3</v>
      </c>
      <c r="F66" s="34">
        <v>2.4590463939617301E-5</v>
      </c>
      <c r="G66" s="34">
        <v>2.2457740970578398E-5</v>
      </c>
      <c r="H66" s="34">
        <v>2.2134391757248998E-5</v>
      </c>
      <c r="I66" s="34">
        <v>2.6131630265968499E-5</v>
      </c>
      <c r="J66" s="34">
        <v>2.8157239175815599E-5</v>
      </c>
      <c r="K66" s="34">
        <v>3.5970767446209395E-5</v>
      </c>
      <c r="L66" s="34">
        <v>3.4356480909676401E-5</v>
      </c>
      <c r="M66" s="34">
        <v>1.5167403123699999E-4</v>
      </c>
      <c r="N66" s="34">
        <v>1.2714554744908799E-3</v>
      </c>
      <c r="O66" s="34">
        <v>4.4053239779240002E-5</v>
      </c>
      <c r="P66" s="34">
        <v>1.2739005560324701E-4</v>
      </c>
      <c r="Q66" s="34">
        <v>1.6458947364144999E-4</v>
      </c>
      <c r="R66" s="34">
        <v>7.0420199058312204E-4</v>
      </c>
      <c r="S66" s="34">
        <v>6.2485283984818297E-3</v>
      </c>
      <c r="T66" s="34">
        <v>2.0906019155842798E-5</v>
      </c>
      <c r="U66" s="34">
        <v>2.8875553999844799E-5</v>
      </c>
      <c r="V66" s="34">
        <v>1.6106787367028E-5</v>
      </c>
      <c r="W66" s="34">
        <v>4.1400714141859895E-5</v>
      </c>
      <c r="X66" s="34">
        <v>1.2785347058767899E-5</v>
      </c>
      <c r="Y66" s="34">
        <v>2.02540081106993E-5</v>
      </c>
      <c r="Z66" s="34">
        <v>828.54291573635999</v>
      </c>
      <c r="AA66" s="34">
        <v>1.8241332403070102E-6</v>
      </c>
    </row>
    <row r="67" spans="1:27"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x14ac:dyDescent="0.35">
      <c r="A68" s="31" t="s">
        <v>122</v>
      </c>
      <c r="B68" s="31" t="s">
        <v>66</v>
      </c>
      <c r="C68" s="34">
        <v>0</v>
      </c>
      <c r="D68" s="34">
        <v>1.1031494362134091</v>
      </c>
      <c r="E68" s="34">
        <v>0.27308509512728257</v>
      </c>
      <c r="F68" s="34">
        <v>1.9148268074910938E-2</v>
      </c>
      <c r="G68" s="34">
        <v>3.3345399724709454E-3</v>
      </c>
      <c r="H68" s="34">
        <v>3.6114068055566009E-2</v>
      </c>
      <c r="I68" s="34">
        <v>5.1187011264030562E-3</v>
      </c>
      <c r="J68" s="34">
        <v>0.2121938035342506</v>
      </c>
      <c r="K68" s="34">
        <v>0.159351245029142</v>
      </c>
      <c r="L68" s="34">
        <v>0.29512111367115251</v>
      </c>
      <c r="M68" s="34">
        <v>8.100679688758862E-3</v>
      </c>
      <c r="N68" s="34">
        <v>183264.57469709232</v>
      </c>
      <c r="O68" s="34">
        <v>0.39016959226769898</v>
      </c>
      <c r="P68" s="34">
        <v>8.711552003221967E-3</v>
      </c>
      <c r="Q68" s="34">
        <v>16043.688226571543</v>
      </c>
      <c r="R68" s="34">
        <v>0.12560901968127897</v>
      </c>
      <c r="S68" s="34">
        <v>73875.324636078207</v>
      </c>
      <c r="T68" s="34">
        <v>43021.108295350867</v>
      </c>
      <c r="U68" s="34">
        <v>1280.7719104550231</v>
      </c>
      <c r="V68" s="34">
        <v>2.5362787721082115E-3</v>
      </c>
      <c r="W68" s="34">
        <v>4816.6919316361691</v>
      </c>
      <c r="X68" s="34">
        <v>6.4339908049184449E-3</v>
      </c>
      <c r="Y68" s="34">
        <v>4.4644494318744177E-2</v>
      </c>
      <c r="Z68" s="34">
        <v>2304.8069328588813</v>
      </c>
      <c r="AA68" s="34">
        <v>1.1101548586486254E-3</v>
      </c>
    </row>
    <row r="69" spans="1:27" x14ac:dyDescent="0.35">
      <c r="A69" s="31" t="s">
        <v>122</v>
      </c>
      <c r="B69" s="31" t="s">
        <v>65</v>
      </c>
      <c r="C69" s="34">
        <v>0.11642491626870059</v>
      </c>
      <c r="D69" s="34">
        <v>7.7030717384772296E-2</v>
      </c>
      <c r="E69" s="34">
        <v>1.8240989897569195E-2</v>
      </c>
      <c r="F69" s="34">
        <v>1.7940857258734599E-4</v>
      </c>
      <c r="G69" s="34">
        <v>2.5139608821219728E-2</v>
      </c>
      <c r="H69" s="34">
        <v>4.2425935233589951E-2</v>
      </c>
      <c r="I69" s="34">
        <v>1.8882966307828125E-2</v>
      </c>
      <c r="J69" s="34">
        <v>2.7152854519552562E-3</v>
      </c>
      <c r="K69" s="34">
        <v>3.1788181948268622E-2</v>
      </c>
      <c r="L69" s="34">
        <v>7.4412151919460059E-2</v>
      </c>
      <c r="M69" s="34">
        <v>0.10564435958989703</v>
      </c>
      <c r="N69" s="34">
        <v>28050.794051811448</v>
      </c>
      <c r="O69" s="34">
        <v>3.9545280332692221E-3</v>
      </c>
      <c r="P69" s="34">
        <v>4.4437551915602524E-4</v>
      </c>
      <c r="Q69" s="34">
        <v>1.2485733711063807E-3</v>
      </c>
      <c r="R69" s="34">
        <v>4098.0072795449951</v>
      </c>
      <c r="S69" s="34">
        <v>1.0826784107421614E-2</v>
      </c>
      <c r="T69" s="34">
        <v>5881.4471953727552</v>
      </c>
      <c r="U69" s="34">
        <v>6.5330139547353382E-4</v>
      </c>
      <c r="V69" s="34">
        <v>1.3846545294368519E-3</v>
      </c>
      <c r="W69" s="34">
        <v>6099.9953383904804</v>
      </c>
      <c r="X69" s="34">
        <v>2.1035851802757542E-3</v>
      </c>
      <c r="Y69" s="34">
        <v>4.592787117073731E-3</v>
      </c>
      <c r="Z69" s="34">
        <v>6.8516184836092068E-4</v>
      </c>
      <c r="AA69" s="34">
        <v>4.6712858577941687E-4</v>
      </c>
    </row>
    <row r="70" spans="1:27" x14ac:dyDescent="0.35">
      <c r="A70" s="31" t="s">
        <v>122</v>
      </c>
      <c r="B70" s="31" t="s">
        <v>34</v>
      </c>
      <c r="C70" s="34">
        <v>4.0984184935301697E-2</v>
      </c>
      <c r="D70" s="34">
        <v>2.2127977622759701E-3</v>
      </c>
      <c r="E70" s="34">
        <v>0</v>
      </c>
      <c r="F70" s="34">
        <v>0</v>
      </c>
      <c r="G70" s="34">
        <v>0</v>
      </c>
      <c r="H70" s="34">
        <v>8.9528146062497899E-3</v>
      </c>
      <c r="I70" s="34">
        <v>1.45848247060125E-2</v>
      </c>
      <c r="J70" s="34">
        <v>4.9161122224881003E-3</v>
      </c>
      <c r="K70" s="34">
        <v>6.6738588552680403E-6</v>
      </c>
      <c r="L70" s="34">
        <v>0.161068866870794</v>
      </c>
      <c r="M70" s="34">
        <v>8.4952683749318003E-4</v>
      </c>
      <c r="N70" s="34">
        <v>21146.238771042001</v>
      </c>
      <c r="O70" s="34">
        <v>8.7233517039760005E-6</v>
      </c>
      <c r="P70" s="34">
        <v>4.5674303876031898E-6</v>
      </c>
      <c r="Q70" s="34">
        <v>3.5445000829592599E-6</v>
      </c>
      <c r="R70" s="34">
        <v>0</v>
      </c>
      <c r="S70" s="34">
        <v>859.37102755676005</v>
      </c>
      <c r="T70" s="34">
        <v>0</v>
      </c>
      <c r="U70" s="34">
        <v>3.4652667350048601E-6</v>
      </c>
      <c r="V70" s="34">
        <v>3.8296091825863205E-5</v>
      </c>
      <c r="W70" s="34">
        <v>2692.0490427130103</v>
      </c>
      <c r="X70" s="34">
        <v>2.3309131491816402E-4</v>
      </c>
      <c r="Y70" s="34">
        <v>1.0727347277775599E-4</v>
      </c>
      <c r="Z70" s="34">
        <v>2628.8278628314397</v>
      </c>
      <c r="AA70" s="34">
        <v>5.9292772539603999E-5</v>
      </c>
    </row>
    <row r="71" spans="1:27" x14ac:dyDescent="0.35">
      <c r="A71" s="31" t="s">
        <v>122</v>
      </c>
      <c r="B71" s="31" t="s">
        <v>70</v>
      </c>
      <c r="C71" s="34">
        <v>0</v>
      </c>
      <c r="D71" s="34">
        <v>0</v>
      </c>
      <c r="E71" s="34">
        <v>0</v>
      </c>
      <c r="F71" s="34">
        <v>4.5948809661348101E-2</v>
      </c>
      <c r="G71" s="34">
        <v>3.0378874691645201E-3</v>
      </c>
      <c r="H71" s="34">
        <v>3.06928320560328E-3</v>
      </c>
      <c r="I71" s="34">
        <v>2.3511270919248602E-3</v>
      </c>
      <c r="J71" s="34">
        <v>1.7827488583144499E-3</v>
      </c>
      <c r="K71" s="34">
        <v>2.6359927191143997E-3</v>
      </c>
      <c r="L71" s="34">
        <v>4.2222448722207002E-3</v>
      </c>
      <c r="M71" s="34">
        <v>1.50479598689752E-3</v>
      </c>
      <c r="N71" s="34">
        <v>1.2885574702802599E-2</v>
      </c>
      <c r="O71" s="34">
        <v>5.0623552740841702E-4</v>
      </c>
      <c r="P71" s="34">
        <v>8.5538306675200001E-4</v>
      </c>
      <c r="Q71" s="34">
        <v>7.5812892028183998E-3</v>
      </c>
      <c r="R71" s="34">
        <v>3.9779426406199997E-3</v>
      </c>
      <c r="S71" s="34">
        <v>3.6309659061696004E-2</v>
      </c>
      <c r="T71" s="34">
        <v>3.7725524581195001E-4</v>
      </c>
      <c r="U71" s="34">
        <v>2.6202571086899901E-4</v>
      </c>
      <c r="V71" s="34">
        <v>1.97590799212272E-4</v>
      </c>
      <c r="W71" s="34">
        <v>6.31958421146724E-3</v>
      </c>
      <c r="X71" s="34">
        <v>2.6739344150469803E-4</v>
      </c>
      <c r="Y71" s="34">
        <v>5.0192013124961902E-5</v>
      </c>
      <c r="Z71" s="34">
        <v>4.0947973642506399E-3</v>
      </c>
      <c r="AA71" s="34">
        <v>4.37577474977332E-5</v>
      </c>
    </row>
    <row r="72" spans="1:27" x14ac:dyDescent="0.35">
      <c r="A72" s="31" t="s">
        <v>122</v>
      </c>
      <c r="B72" s="31" t="s">
        <v>52</v>
      </c>
      <c r="C72" s="34">
        <v>0</v>
      </c>
      <c r="D72" s="34">
        <v>0</v>
      </c>
      <c r="E72" s="34">
        <v>0</v>
      </c>
      <c r="F72" s="34">
        <v>0</v>
      </c>
      <c r="G72" s="34">
        <v>0</v>
      </c>
      <c r="H72" s="34">
        <v>0</v>
      </c>
      <c r="I72" s="34">
        <v>0</v>
      </c>
      <c r="J72" s="34">
        <v>0</v>
      </c>
      <c r="K72" s="34">
        <v>0</v>
      </c>
      <c r="L72" s="34">
        <v>0</v>
      </c>
      <c r="M72" s="34">
        <v>0</v>
      </c>
      <c r="N72" s="34">
        <v>0</v>
      </c>
      <c r="O72" s="34">
        <v>0</v>
      </c>
      <c r="P72" s="34">
        <v>0</v>
      </c>
      <c r="Q72" s="34">
        <v>0</v>
      </c>
      <c r="R72" s="34">
        <v>0</v>
      </c>
      <c r="S72" s="34">
        <v>0</v>
      </c>
      <c r="T72" s="34">
        <v>0</v>
      </c>
      <c r="U72" s="34">
        <v>0</v>
      </c>
      <c r="V72" s="34">
        <v>0</v>
      </c>
      <c r="W72" s="34">
        <v>0</v>
      </c>
      <c r="X72" s="34">
        <v>0</v>
      </c>
      <c r="Y72" s="34">
        <v>0</v>
      </c>
      <c r="Z72" s="34">
        <v>0</v>
      </c>
      <c r="AA72" s="34">
        <v>0</v>
      </c>
    </row>
    <row r="73" spans="1:27" x14ac:dyDescent="0.35">
      <c r="A73" s="38" t="s">
        <v>127</v>
      </c>
      <c r="B73" s="38"/>
      <c r="C73" s="35">
        <v>0.12318551237148551</v>
      </c>
      <c r="D73" s="35">
        <v>1.1929169535891182</v>
      </c>
      <c r="E73" s="35">
        <v>0.29739350596051572</v>
      </c>
      <c r="F73" s="35">
        <v>1.938355538414413E-2</v>
      </c>
      <c r="G73" s="35">
        <v>2.8496606534661253E-2</v>
      </c>
      <c r="H73" s="35">
        <v>7.8573760549579971E-2</v>
      </c>
      <c r="I73" s="35">
        <v>2.4045716102546546E-2</v>
      </c>
      <c r="J73" s="35">
        <v>0.21497158668969646</v>
      </c>
      <c r="K73" s="35">
        <v>0.19161075207301584</v>
      </c>
      <c r="L73" s="35">
        <v>0.37070865133751008</v>
      </c>
      <c r="M73" s="35">
        <v>0.11410536359977616</v>
      </c>
      <c r="N73" s="35">
        <v>211315.37501346381</v>
      </c>
      <c r="O73" s="35">
        <v>0.39427136873101393</v>
      </c>
      <c r="P73" s="35">
        <v>9.3236324435656426E-3</v>
      </c>
      <c r="Q73" s="35">
        <v>16043.690762337741</v>
      </c>
      <c r="R73" s="35">
        <v>4098.1336152069034</v>
      </c>
      <c r="S73" s="35">
        <v>73875.347679005237</v>
      </c>
      <c r="T73" s="35">
        <v>48902.555535566091</v>
      </c>
      <c r="U73" s="35">
        <v>1280.7726314871902</v>
      </c>
      <c r="V73" s="35">
        <v>3.9410144957488062E-3</v>
      </c>
      <c r="W73" s="35">
        <v>10916.689389867101</v>
      </c>
      <c r="X73" s="35">
        <v>8.5996301876263871E-3</v>
      </c>
      <c r="Y73" s="35">
        <v>4.950768199698416E-2</v>
      </c>
      <c r="Z73" s="35">
        <v>3133.3513060584246</v>
      </c>
      <c r="AA73" s="35">
        <v>1.5803125702845647E-3</v>
      </c>
    </row>
    <row r="75" spans="1:27"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collapsed="1"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x14ac:dyDescent="0.35">
      <c r="A78" s="31" t="s">
        <v>123</v>
      </c>
      <c r="B78" s="31" t="s">
        <v>18</v>
      </c>
      <c r="C78" s="34">
        <v>0</v>
      </c>
      <c r="D78" s="34">
        <v>9.8632683207001397E-3</v>
      </c>
      <c r="E78" s="34">
        <v>2.2524593419737701E-3</v>
      </c>
      <c r="F78" s="34">
        <v>7.7925053498820605E-5</v>
      </c>
      <c r="G78" s="34">
        <v>0</v>
      </c>
      <c r="H78" s="34">
        <v>3.3628350911397899E-4</v>
      </c>
      <c r="I78" s="34">
        <v>1.5088966795301901E-4</v>
      </c>
      <c r="J78" s="34">
        <v>4.1350655247507698E-4</v>
      </c>
      <c r="K78" s="34">
        <v>9.8340838788725906E-4</v>
      </c>
      <c r="L78" s="34">
        <v>9.37341626528036E-4</v>
      </c>
      <c r="M78" s="34">
        <v>0</v>
      </c>
      <c r="N78" s="34">
        <v>1.70747818576744E-3</v>
      </c>
      <c r="O78" s="34">
        <v>1.07773823443197E-4</v>
      </c>
      <c r="P78" s="34">
        <v>6.4291141695331997E-6</v>
      </c>
      <c r="Q78" s="34">
        <v>4.2196876640939996E-5</v>
      </c>
      <c r="R78" s="34">
        <v>7.8079794701171499E-4</v>
      </c>
      <c r="S78" s="34">
        <v>1.48565596396536E-3</v>
      </c>
      <c r="T78" s="34">
        <v>3.1813904078937302E-4</v>
      </c>
      <c r="U78" s="34">
        <v>3.7908501244107999E-4</v>
      </c>
      <c r="V78" s="34">
        <v>0</v>
      </c>
      <c r="W78" s="34">
        <v>8.0106443555999995E-4</v>
      </c>
      <c r="X78" s="34">
        <v>1.46740410004759E-5</v>
      </c>
      <c r="Y78" s="34">
        <v>2.7097593990217997E-6</v>
      </c>
      <c r="Z78" s="34">
        <v>1.39813161799873E-5</v>
      </c>
      <c r="AA78" s="34">
        <v>3.7282310178604998E-6</v>
      </c>
    </row>
    <row r="79" spans="1:27"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x14ac:dyDescent="0.35">
      <c r="A80" s="31" t="s">
        <v>123</v>
      </c>
      <c r="B80" s="31" t="s">
        <v>63</v>
      </c>
      <c r="C80" s="34">
        <v>6.8672071462236002E-3</v>
      </c>
      <c r="D80" s="34">
        <v>1.8173282557205599E-4</v>
      </c>
      <c r="E80" s="34">
        <v>4.12589837897588E-4</v>
      </c>
      <c r="F80" s="34">
        <v>3.3976835754763999E-4</v>
      </c>
      <c r="G80" s="34">
        <v>2.7885271111875297E-4</v>
      </c>
      <c r="H80" s="34">
        <v>3.49437284570999E-4</v>
      </c>
      <c r="I80" s="34">
        <v>3.1305832466327999E-4</v>
      </c>
      <c r="J80" s="34">
        <v>3.1853652694537499E-4</v>
      </c>
      <c r="K80" s="34">
        <v>3.3184554286646298E-4</v>
      </c>
      <c r="L80" s="34">
        <v>3.4713478141403198E-4</v>
      </c>
      <c r="M80" s="34">
        <v>2.2491739781313499E-4</v>
      </c>
      <c r="N80" s="34">
        <v>3.5099290888604602E-4</v>
      </c>
      <c r="O80" s="34">
        <v>2.9053864769531699E-4</v>
      </c>
      <c r="P80" s="34">
        <v>1.8208447478959501E-4</v>
      </c>
      <c r="Q80" s="34">
        <v>2.4511394264441699E-4</v>
      </c>
      <c r="R80" s="34">
        <v>2.5442450014135E-4</v>
      </c>
      <c r="S80" s="34">
        <v>7.4558565972714997E-4</v>
      </c>
      <c r="T80" s="34">
        <v>3.4614818607815998E-5</v>
      </c>
      <c r="U80" s="34">
        <v>8.9438465968708699E-4</v>
      </c>
      <c r="V80" s="34">
        <v>2.14562756760205E-5</v>
      </c>
      <c r="W80" s="34">
        <v>1.9477679746687199E-4</v>
      </c>
      <c r="X80" s="34">
        <v>1.6458369294416201E-5</v>
      </c>
      <c r="Y80" s="34">
        <v>1.12054675802753E-5</v>
      </c>
      <c r="Z80" s="34">
        <v>3.5144946313151999E-4</v>
      </c>
      <c r="AA80" s="34">
        <v>5.1010447200420598E-6</v>
      </c>
    </row>
    <row r="81" spans="1:27" x14ac:dyDescent="0.35">
      <c r="A81" s="31" t="s">
        <v>123</v>
      </c>
      <c r="B81" s="31" t="s">
        <v>62</v>
      </c>
      <c r="C81" s="34">
        <v>0</v>
      </c>
      <c r="D81" s="34">
        <v>0</v>
      </c>
      <c r="E81" s="34">
        <v>0</v>
      </c>
      <c r="F81" s="34">
        <v>0</v>
      </c>
      <c r="G81" s="34">
        <v>0</v>
      </c>
      <c r="H81" s="34">
        <v>0</v>
      </c>
      <c r="I81" s="34">
        <v>0</v>
      </c>
      <c r="J81" s="34">
        <v>0</v>
      </c>
      <c r="K81" s="34">
        <v>0</v>
      </c>
      <c r="L81" s="34">
        <v>0</v>
      </c>
      <c r="M81" s="34">
        <v>0</v>
      </c>
      <c r="N81" s="34">
        <v>0</v>
      </c>
      <c r="O81" s="34">
        <v>0</v>
      </c>
      <c r="P81" s="34">
        <v>0</v>
      </c>
      <c r="Q81" s="34">
        <v>0</v>
      </c>
      <c r="R81" s="34">
        <v>0</v>
      </c>
      <c r="S81" s="34">
        <v>0</v>
      </c>
      <c r="T81" s="34">
        <v>0</v>
      </c>
      <c r="U81" s="34">
        <v>0</v>
      </c>
      <c r="V81" s="34">
        <v>0</v>
      </c>
      <c r="W81" s="34">
        <v>0</v>
      </c>
      <c r="X81" s="34">
        <v>0</v>
      </c>
      <c r="Y81" s="34">
        <v>0</v>
      </c>
      <c r="Z81" s="34">
        <v>0</v>
      </c>
      <c r="AA81" s="34">
        <v>0</v>
      </c>
    </row>
    <row r="82" spans="1:27" x14ac:dyDescent="0.35">
      <c r="A82" s="31" t="s">
        <v>123</v>
      </c>
      <c r="B82" s="31" t="s">
        <v>66</v>
      </c>
      <c r="C82" s="34">
        <v>0</v>
      </c>
      <c r="D82" s="34">
        <v>0.38377286482805067</v>
      </c>
      <c r="E82" s="34">
        <v>0.22528847088701928</v>
      </c>
      <c r="F82" s="34">
        <v>4.0502731777221253E-3</v>
      </c>
      <c r="G82" s="34">
        <v>6.7150330019234976E-4</v>
      </c>
      <c r="H82" s="34">
        <v>9.5543979268153459E-3</v>
      </c>
      <c r="I82" s="34">
        <v>2.0276961758829383E-3</v>
      </c>
      <c r="J82" s="34">
        <v>8.6575655903938634E-2</v>
      </c>
      <c r="K82" s="34">
        <v>0.16914150482450863</v>
      </c>
      <c r="L82" s="34">
        <v>0.23512182560569697</v>
      </c>
      <c r="M82" s="34">
        <v>3.8454622756216506E-4</v>
      </c>
      <c r="N82" s="34">
        <v>61664.324571909601</v>
      </c>
      <c r="O82" s="34">
        <v>1.0099931751024721E-3</v>
      </c>
      <c r="P82" s="34">
        <v>4.6753509797258386E-4</v>
      </c>
      <c r="Q82" s="34">
        <v>6.9199785679738713E-4</v>
      </c>
      <c r="R82" s="34">
        <v>63405.997444716857</v>
      </c>
      <c r="S82" s="34">
        <v>3729.6931539807565</v>
      </c>
      <c r="T82" s="34">
        <v>7026.9734542365932</v>
      </c>
      <c r="U82" s="34">
        <v>1.8013675357123841E-3</v>
      </c>
      <c r="V82" s="34">
        <v>2.6119880904480384E-4</v>
      </c>
      <c r="W82" s="34">
        <v>6718.1438245707714</v>
      </c>
      <c r="X82" s="34">
        <v>1.0231148169721218E-3</v>
      </c>
      <c r="Y82" s="34">
        <v>2.8164959718214165E-4</v>
      </c>
      <c r="Z82" s="34">
        <v>3.4691681182436236E-4</v>
      </c>
      <c r="AA82" s="34">
        <v>3.3502465059406913E-4</v>
      </c>
    </row>
    <row r="83" spans="1:27" x14ac:dyDescent="0.35">
      <c r="A83" s="31" t="s">
        <v>123</v>
      </c>
      <c r="B83" s="31" t="s">
        <v>65</v>
      </c>
      <c r="C83" s="34">
        <v>1.5455041996870101E-2</v>
      </c>
      <c r="D83" s="34">
        <v>5.5159663955392704E-3</v>
      </c>
      <c r="E83" s="34">
        <v>9.7889708388779998E-4</v>
      </c>
      <c r="F83" s="34">
        <v>0</v>
      </c>
      <c r="G83" s="34">
        <v>6.2303754654238503E-3</v>
      </c>
      <c r="H83" s="34">
        <v>8.8525873486643997E-3</v>
      </c>
      <c r="I83" s="34">
        <v>1.16501520418722E-3</v>
      </c>
      <c r="J83" s="34">
        <v>7.2065938174174999E-4</v>
      </c>
      <c r="K83" s="34">
        <v>1.14474222433533E-2</v>
      </c>
      <c r="L83" s="34">
        <v>2.4086964987657597E-2</v>
      </c>
      <c r="M83" s="34">
        <v>2.49554205668358E-5</v>
      </c>
      <c r="N83" s="34">
        <v>2.7251075794031097E-2</v>
      </c>
      <c r="O83" s="34">
        <v>2.4711192148176E-5</v>
      </c>
      <c r="P83" s="34">
        <v>0</v>
      </c>
      <c r="Q83" s="34">
        <v>1.50274758427722E-5</v>
      </c>
      <c r="R83" s="34">
        <v>2.24356300293278E-4</v>
      </c>
      <c r="S83" s="34">
        <v>4.0882987408671001E-4</v>
      </c>
      <c r="T83" s="34">
        <v>4.1721339129808799E-3</v>
      </c>
      <c r="U83" s="34">
        <v>3.5138698413702497E-5</v>
      </c>
      <c r="V83" s="34">
        <v>1.19612219891629E-5</v>
      </c>
      <c r="W83" s="34">
        <v>7.23896243272352E-3</v>
      </c>
      <c r="X83" s="34">
        <v>8.3459326117497803E-4</v>
      </c>
      <c r="Y83" s="34">
        <v>8.842194627329699E-6</v>
      </c>
      <c r="Z83" s="34">
        <v>5.1722865975998101E-5</v>
      </c>
      <c r="AA83" s="34">
        <v>1.1690294065101799E-5</v>
      </c>
    </row>
    <row r="84" spans="1:27" x14ac:dyDescent="0.35">
      <c r="A84" s="31" t="s">
        <v>123</v>
      </c>
      <c r="B84" s="31" t="s">
        <v>34</v>
      </c>
      <c r="C84" s="34">
        <v>3.39971680248057E-2</v>
      </c>
      <c r="D84" s="34">
        <v>4.2555955281132005E-4</v>
      </c>
      <c r="E84" s="34">
        <v>0</v>
      </c>
      <c r="F84" s="34">
        <v>0</v>
      </c>
      <c r="G84" s="34">
        <v>3.1638833044178402E-5</v>
      </c>
      <c r="H84" s="34">
        <v>1.2097978081908399E-2</v>
      </c>
      <c r="I84" s="34">
        <v>1.2075680639115299E-2</v>
      </c>
      <c r="J84" s="34">
        <v>4.2753883966789499E-3</v>
      </c>
      <c r="K84" s="34">
        <v>0</v>
      </c>
      <c r="L84" s="34">
        <v>4.9242989661736798E-2</v>
      </c>
      <c r="M84" s="34">
        <v>9.1824857723593195E-3</v>
      </c>
      <c r="N84" s="34">
        <v>1.5729830611017501E-2</v>
      </c>
      <c r="O84" s="34">
        <v>6.7162689281977204E-5</v>
      </c>
      <c r="P84" s="34">
        <v>1.6423645645207398E-5</v>
      </c>
      <c r="Q84" s="34">
        <v>9.8962764922583995E-6</v>
      </c>
      <c r="R84" s="34">
        <v>4.1484710241601994E-6</v>
      </c>
      <c r="S84" s="34">
        <v>2.8622697932435201E-3</v>
      </c>
      <c r="T84" s="34">
        <v>8.2686562683353898E-6</v>
      </c>
      <c r="U84" s="34">
        <v>2.1165102012521801E-2</v>
      </c>
      <c r="V84" s="34">
        <v>1.2748324454033599E-4</v>
      </c>
      <c r="W84" s="34">
        <v>7.8061320202650001E-3</v>
      </c>
      <c r="X84" s="34">
        <v>1.6804953433853899E-4</v>
      </c>
      <c r="Y84" s="34">
        <v>2.12653098176572E-4</v>
      </c>
      <c r="Z84" s="34">
        <v>3.2043991832098602E-3</v>
      </c>
      <c r="AA84" s="34">
        <v>6.4678075144469999E-5</v>
      </c>
    </row>
    <row r="85" spans="1:27" x14ac:dyDescent="0.35">
      <c r="A85" s="31" t="s">
        <v>123</v>
      </c>
      <c r="B85" s="31" t="s">
        <v>70</v>
      </c>
      <c r="C85" s="34">
        <v>0</v>
      </c>
      <c r="D85" s="34">
        <v>0</v>
      </c>
      <c r="E85" s="34">
        <v>0</v>
      </c>
      <c r="F85" s="34">
        <v>8.2198396439568E-2</v>
      </c>
      <c r="G85" s="34">
        <v>9.3356104225912912E-3</v>
      </c>
      <c r="H85" s="34">
        <v>2.5946801129734399E-3</v>
      </c>
      <c r="I85" s="34">
        <v>4.8853461384713998E-3</v>
      </c>
      <c r="J85" s="34">
        <v>4.1179958758536797E-3</v>
      </c>
      <c r="K85" s="34">
        <v>2.3183048389769198E-3</v>
      </c>
      <c r="L85" s="34">
        <v>1.81450566849599E-3</v>
      </c>
      <c r="M85" s="34">
        <v>7.5347568376135992E-3</v>
      </c>
      <c r="N85" s="34">
        <v>6.2173029039514398E-3</v>
      </c>
      <c r="O85" s="34">
        <v>2.2147274498749998E-3</v>
      </c>
      <c r="P85" s="34">
        <v>4.4369588591715E-3</v>
      </c>
      <c r="Q85" s="34">
        <v>4.2431989017532798E-3</v>
      </c>
      <c r="R85" s="34">
        <v>2.7584618687218999E-2</v>
      </c>
      <c r="S85" s="34">
        <v>5.0554838209617002E-2</v>
      </c>
      <c r="T85" s="34">
        <v>1.20253294192178E-3</v>
      </c>
      <c r="U85" s="34">
        <v>6.6210855164859292E-2</v>
      </c>
      <c r="V85" s="34">
        <v>3.6221056482591202E-4</v>
      </c>
      <c r="W85" s="34">
        <v>1.51470169774517E-2</v>
      </c>
      <c r="X85" s="34">
        <v>2.4099708653753599E-4</v>
      </c>
      <c r="Y85" s="34">
        <v>1.60827232330559E-4</v>
      </c>
      <c r="Z85" s="34">
        <v>1.2051209828684E-4</v>
      </c>
      <c r="AA85" s="34">
        <v>4.8007385709759999E-5</v>
      </c>
    </row>
    <row r="86" spans="1:27" x14ac:dyDescent="0.35">
      <c r="A86" s="31" t="s">
        <v>123</v>
      </c>
      <c r="B86" s="31" t="s">
        <v>52</v>
      </c>
      <c r="C86" s="34">
        <v>0</v>
      </c>
      <c r="D86" s="34">
        <v>0</v>
      </c>
      <c r="E86" s="34">
        <v>0</v>
      </c>
      <c r="F86" s="34">
        <v>0</v>
      </c>
      <c r="G86" s="34">
        <v>0</v>
      </c>
      <c r="H86" s="34">
        <v>0</v>
      </c>
      <c r="I86" s="34">
        <v>0</v>
      </c>
      <c r="J86" s="34">
        <v>0</v>
      </c>
      <c r="K86" s="34">
        <v>0</v>
      </c>
      <c r="L86" s="34">
        <v>0</v>
      </c>
      <c r="M86" s="34">
        <v>0</v>
      </c>
      <c r="N86" s="34">
        <v>0</v>
      </c>
      <c r="O86" s="34">
        <v>0</v>
      </c>
      <c r="P86" s="34">
        <v>0</v>
      </c>
      <c r="Q86" s="34">
        <v>0</v>
      </c>
      <c r="R86" s="34">
        <v>0</v>
      </c>
      <c r="S86" s="34">
        <v>0</v>
      </c>
      <c r="T86" s="34">
        <v>0</v>
      </c>
      <c r="U86" s="34">
        <v>0</v>
      </c>
      <c r="V86" s="34">
        <v>0</v>
      </c>
      <c r="W86" s="34">
        <v>0</v>
      </c>
      <c r="X86" s="34">
        <v>0</v>
      </c>
      <c r="Y86" s="34">
        <v>0</v>
      </c>
      <c r="Z86" s="34">
        <v>0</v>
      </c>
      <c r="AA86" s="34">
        <v>0</v>
      </c>
    </row>
    <row r="87" spans="1:27" x14ac:dyDescent="0.35">
      <c r="A87" s="38" t="s">
        <v>127</v>
      </c>
      <c r="B87" s="38"/>
      <c r="C87" s="35">
        <v>2.2322249143093702E-2</v>
      </c>
      <c r="D87" s="35">
        <v>0.39933383236986214</v>
      </c>
      <c r="E87" s="35">
        <v>0.22893241715077844</v>
      </c>
      <c r="F87" s="35">
        <v>4.4679665887685863E-3</v>
      </c>
      <c r="G87" s="35">
        <v>7.1807314767349528E-3</v>
      </c>
      <c r="H87" s="35">
        <v>1.9092706069164724E-2</v>
      </c>
      <c r="I87" s="35">
        <v>3.6566593726864577E-3</v>
      </c>
      <c r="J87" s="35">
        <v>8.8028358365100839E-2</v>
      </c>
      <c r="K87" s="35">
        <v>0.18190418099861563</v>
      </c>
      <c r="L87" s="35">
        <v>0.26049326700129666</v>
      </c>
      <c r="M87" s="35">
        <v>6.3441904594213584E-4</v>
      </c>
      <c r="N87" s="35">
        <v>61664.353881456489</v>
      </c>
      <c r="O87" s="35">
        <v>1.433016838389162E-3</v>
      </c>
      <c r="P87" s="35">
        <v>6.5604868693171204E-4</v>
      </c>
      <c r="Q87" s="35">
        <v>9.943361519255164E-4</v>
      </c>
      <c r="R87" s="35">
        <v>63405.998704295605</v>
      </c>
      <c r="S87" s="35">
        <v>3729.6957940522543</v>
      </c>
      <c r="T87" s="35">
        <v>7026.9779791243654</v>
      </c>
      <c r="U87" s="35">
        <v>3.1099759062542536E-3</v>
      </c>
      <c r="V87" s="35">
        <v>2.9461630670998725E-4</v>
      </c>
      <c r="W87" s="35">
        <v>6718.1520593744372</v>
      </c>
      <c r="X87" s="35">
        <v>1.8888404884419919E-3</v>
      </c>
      <c r="Y87" s="35">
        <v>3.0440701878876848E-4</v>
      </c>
      <c r="Z87" s="35">
        <v>7.6407045711186772E-4</v>
      </c>
      <c r="AA87" s="35">
        <v>3.5554422039707354E-4</v>
      </c>
    </row>
  </sheetData>
  <sheetProtection algorithmName="SHA-512" hashValue="uiWauNFsthlt9/CW/E6VYgrxz7OOeE56ehnaVK4xQa0CJVveJpeTwtCET77gmpVr3DH4hqSHLipRKR569V/F8Q==" saltValue="RVxUSm8UC5uMOI8pCPP9qg==" spinCount="100000" sheet="1" objects="1" scenarios="1"/>
  <mergeCells count="7">
    <mergeCell ref="A87:B87"/>
    <mergeCell ref="B2:V3"/>
    <mergeCell ref="A17:B17"/>
    <mergeCell ref="A31:B31"/>
    <mergeCell ref="A45:B45"/>
    <mergeCell ref="A59:B59"/>
    <mergeCell ref="A73:B7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57E188"/>
  </sheetPr>
  <dimension ref="A1:AA87"/>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134</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76</v>
      </c>
      <c r="B2" s="18" t="s">
        <v>131</v>
      </c>
    </row>
    <row r="3" spans="1:27" x14ac:dyDescent="0.35">
      <c r="B3" s="18"/>
    </row>
    <row r="4" spans="1:27" x14ac:dyDescent="0.35">
      <c r="A4" s="18" t="s">
        <v>116</v>
      </c>
      <c r="B4" s="18"/>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1796320.59</v>
      </c>
      <c r="D6" s="34">
        <v>1434642.378</v>
      </c>
      <c r="E6" s="34">
        <v>1488172.6940000001</v>
      </c>
      <c r="F6" s="34">
        <v>1404914.25</v>
      </c>
      <c r="G6" s="34">
        <v>1265055.372</v>
      </c>
      <c r="H6" s="34">
        <v>1195750.3599999999</v>
      </c>
      <c r="I6" s="34">
        <v>1139339.8969999999</v>
      </c>
      <c r="J6" s="34">
        <v>1045458.2160000228</v>
      </c>
      <c r="K6" s="34">
        <v>1023197.465000021</v>
      </c>
      <c r="L6" s="34">
        <v>983590.57000001986</v>
      </c>
      <c r="M6" s="34">
        <v>917379.90300001903</v>
      </c>
      <c r="N6" s="34">
        <v>785920.63400001801</v>
      </c>
      <c r="O6" s="34">
        <v>770649.89200001734</v>
      </c>
      <c r="P6" s="34">
        <v>723531.95300001663</v>
      </c>
      <c r="Q6" s="34">
        <v>387778.77800001588</v>
      </c>
      <c r="R6" s="34">
        <v>353676.60400001472</v>
      </c>
      <c r="S6" s="34">
        <v>273752.85300001391</v>
      </c>
      <c r="T6" s="34">
        <v>266484.3910000131</v>
      </c>
      <c r="U6" s="34">
        <v>244963.87700001226</v>
      </c>
      <c r="V6" s="34">
        <v>217692.62600001134</v>
      </c>
      <c r="W6" s="34">
        <v>205985.55600001075</v>
      </c>
      <c r="X6" s="34">
        <v>104392.1625000101</v>
      </c>
      <c r="Y6" s="34">
        <v>79898.131000009613</v>
      </c>
      <c r="Z6" s="34">
        <v>60034.254500009025</v>
      </c>
      <c r="AA6" s="34">
        <v>44797.459500008532</v>
      </c>
    </row>
    <row r="7" spans="1:27" x14ac:dyDescent="0.35">
      <c r="A7" s="31" t="s">
        <v>38</v>
      </c>
      <c r="B7" s="31" t="s">
        <v>68</v>
      </c>
      <c r="C7" s="34">
        <v>229539.41399999999</v>
      </c>
      <c r="D7" s="34">
        <v>198488.14</v>
      </c>
      <c r="E7" s="34">
        <v>202328.75899999999</v>
      </c>
      <c r="F7" s="34">
        <v>193596.109</v>
      </c>
      <c r="G7" s="34">
        <v>185259.76199999999</v>
      </c>
      <c r="H7" s="34">
        <v>171903.228</v>
      </c>
      <c r="I7" s="34">
        <v>154401.24400000001</v>
      </c>
      <c r="J7" s="34">
        <v>151312.01400000311</v>
      </c>
      <c r="K7" s="34">
        <v>125726.67400000294</v>
      </c>
      <c r="L7" s="34">
        <v>119664.56700000277</v>
      </c>
      <c r="M7" s="34">
        <v>102243.70400000263</v>
      </c>
      <c r="N7" s="34">
        <v>85716.92200000248</v>
      </c>
      <c r="O7" s="34">
        <v>81329.136000002327</v>
      </c>
      <c r="P7" s="34">
        <v>77246.124000002208</v>
      </c>
      <c r="Q7" s="34">
        <v>71581.085000002087</v>
      </c>
      <c r="R7" s="34">
        <v>65583.826000001965</v>
      </c>
      <c r="S7" s="34">
        <v>58674.816000001854</v>
      </c>
      <c r="T7" s="34">
        <v>52896.87400000175</v>
      </c>
      <c r="U7" s="34">
        <v>52634.79000000166</v>
      </c>
      <c r="V7" s="34">
        <v>51970.382500001557</v>
      </c>
      <c r="W7" s="34">
        <v>48613.758500001473</v>
      </c>
      <c r="X7" s="34">
        <v>45163.701500001393</v>
      </c>
      <c r="Y7" s="34">
        <v>42914.895000001321</v>
      </c>
      <c r="Z7" s="34">
        <v>40153.615000001235</v>
      </c>
      <c r="AA7" s="34">
        <v>38404.766000001167</v>
      </c>
    </row>
    <row r="8" spans="1:27" x14ac:dyDescent="0.35">
      <c r="A8" s="31" t="s">
        <v>38</v>
      </c>
      <c r="B8" s="31" t="s">
        <v>18</v>
      </c>
      <c r="C8" s="34">
        <v>159484.642788</v>
      </c>
      <c r="D8" s="34">
        <v>129723.40376679401</v>
      </c>
      <c r="E8" s="34">
        <v>102012.14255790599</v>
      </c>
      <c r="F8" s="34">
        <v>100134.07150627002</v>
      </c>
      <c r="G8" s="34">
        <v>111437.400001765</v>
      </c>
      <c r="H8" s="34">
        <v>109187.31766179399</v>
      </c>
      <c r="I8" s="34">
        <v>105702.64130887602</v>
      </c>
      <c r="J8" s="34">
        <v>102205.24843760801</v>
      </c>
      <c r="K8" s="34">
        <v>100805.538014441</v>
      </c>
      <c r="L8" s="34">
        <v>97129.300991087992</v>
      </c>
      <c r="M8" s="34">
        <v>91847.615888785993</v>
      </c>
      <c r="N8" s="34">
        <v>199911.85206739101</v>
      </c>
      <c r="O8" s="34">
        <v>223512.67712043799</v>
      </c>
      <c r="P8" s="34">
        <v>142864.41406903201</v>
      </c>
      <c r="Q8" s="34">
        <v>278654.66626742703</v>
      </c>
      <c r="R8" s="34">
        <v>154086.75226934999</v>
      </c>
      <c r="S8" s="34">
        <v>157551.839419884</v>
      </c>
      <c r="T8" s="34">
        <v>162963.08121870697</v>
      </c>
      <c r="U8" s="34">
        <v>148588.18330534501</v>
      </c>
      <c r="V8" s="34">
        <v>113136.76253566099</v>
      </c>
      <c r="W8" s="34">
        <v>134884.706325565</v>
      </c>
      <c r="X8" s="34">
        <v>281158.21388854604</v>
      </c>
      <c r="Y8" s="34">
        <v>210181.25905401699</v>
      </c>
      <c r="Z8" s="34">
        <v>166388.33801643699</v>
      </c>
      <c r="AA8" s="34">
        <v>131518.790036597</v>
      </c>
    </row>
    <row r="9" spans="1:27" x14ac:dyDescent="0.35">
      <c r="A9" s="31" t="s">
        <v>38</v>
      </c>
      <c r="B9" s="31" t="s">
        <v>30</v>
      </c>
      <c r="C9" s="34">
        <v>62619.243060000001</v>
      </c>
      <c r="D9" s="34">
        <v>61149.658499999998</v>
      </c>
      <c r="E9" s="34">
        <v>65262.864000000001</v>
      </c>
      <c r="F9" s="34">
        <v>7244.9059399999996</v>
      </c>
      <c r="G9" s="34">
        <v>6457.3830487120003</v>
      </c>
      <c r="H9" s="34">
        <v>6876.4884400000001</v>
      </c>
      <c r="I9" s="34">
        <v>6247.7816199999997</v>
      </c>
      <c r="J9" s="34">
        <v>5970.4889044639995</v>
      </c>
      <c r="K9" s="34">
        <v>5698.5672070000001</v>
      </c>
      <c r="L9" s="34">
        <v>5583.7005200000003</v>
      </c>
      <c r="M9" s="34">
        <v>5808.6699000000008</v>
      </c>
      <c r="N9" s="34">
        <v>7865.8266999999996</v>
      </c>
      <c r="O9" s="34">
        <v>6223.0100999999995</v>
      </c>
      <c r="P9" s="34">
        <v>8064.8518000000004</v>
      </c>
      <c r="Q9" s="34">
        <v>8463.7950000000001</v>
      </c>
      <c r="R9" s="34">
        <v>3528.0517999999997</v>
      </c>
      <c r="S9" s="34">
        <v>6324.7449999999999</v>
      </c>
      <c r="T9" s="34">
        <v>5990.3140000000003</v>
      </c>
      <c r="U9" s="34">
        <v>0</v>
      </c>
      <c r="V9" s="34">
        <v>0</v>
      </c>
      <c r="W9" s="34">
        <v>0</v>
      </c>
      <c r="X9" s="34">
        <v>0</v>
      </c>
      <c r="Y9" s="34">
        <v>0</v>
      </c>
      <c r="Z9" s="34">
        <v>0</v>
      </c>
      <c r="AA9" s="34">
        <v>0</v>
      </c>
    </row>
    <row r="10" spans="1:27" x14ac:dyDescent="0.35">
      <c r="A10" s="31" t="s">
        <v>38</v>
      </c>
      <c r="B10" s="31" t="s">
        <v>63</v>
      </c>
      <c r="C10" s="34">
        <v>7154.2366195375007</v>
      </c>
      <c r="D10" s="34">
        <v>6897.2108175861995</v>
      </c>
      <c r="E10" s="34">
        <v>10950.105085249099</v>
      </c>
      <c r="F10" s="34">
        <v>1936.9181247728998</v>
      </c>
      <c r="G10" s="34">
        <v>39.891485394199989</v>
      </c>
      <c r="H10" s="34">
        <v>707.28124771899979</v>
      </c>
      <c r="I10" s="34">
        <v>229.0055984711</v>
      </c>
      <c r="J10" s="34">
        <v>107.3340572302</v>
      </c>
      <c r="K10" s="34">
        <v>36.911957000099896</v>
      </c>
      <c r="L10" s="34">
        <v>551.55665385819987</v>
      </c>
      <c r="M10" s="34">
        <v>777.70306365450006</v>
      </c>
      <c r="N10" s="34">
        <v>10857.996707955699</v>
      </c>
      <c r="O10" s="34">
        <v>11092.389539125499</v>
      </c>
      <c r="P10" s="34">
        <v>6353.7407889594988</v>
      </c>
      <c r="Q10" s="34">
        <v>50010.053396635994</v>
      </c>
      <c r="R10" s="34">
        <v>37543.637477019001</v>
      </c>
      <c r="S10" s="34">
        <v>55939.222740001998</v>
      </c>
      <c r="T10" s="34">
        <v>52214.938020496003</v>
      </c>
      <c r="U10" s="34">
        <v>76763.844739543012</v>
      </c>
      <c r="V10" s="34">
        <v>63452.944387571995</v>
      </c>
      <c r="W10" s="34">
        <v>92847.368626719006</v>
      </c>
      <c r="X10" s="34">
        <v>122043.86828995599</v>
      </c>
      <c r="Y10" s="34">
        <v>162870.23940070302</v>
      </c>
      <c r="Z10" s="34">
        <v>89828.269879633008</v>
      </c>
      <c r="AA10" s="34">
        <v>91851.012866127014</v>
      </c>
    </row>
    <row r="11" spans="1:27" x14ac:dyDescent="0.35">
      <c r="A11" s="31" t="s">
        <v>38</v>
      </c>
      <c r="B11" s="31" t="s">
        <v>62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row>
    <row r="12" spans="1:27" x14ac:dyDescent="0.35">
      <c r="A12" s="31" t="s">
        <v>38</v>
      </c>
      <c r="B12" s="31" t="s">
        <v>66</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row>
    <row r="13" spans="1:27" x14ac:dyDescent="0.35">
      <c r="A13" s="31" t="s">
        <v>38</v>
      </c>
      <c r="B13" s="31" t="s">
        <v>65</v>
      </c>
      <c r="C13" s="34">
        <v>0</v>
      </c>
      <c r="D13" s="34">
        <v>0</v>
      </c>
      <c r="E13" s="34">
        <v>0</v>
      </c>
      <c r="F13" s="34">
        <v>0</v>
      </c>
      <c r="G13" s="34">
        <v>0</v>
      </c>
      <c r="H13" s="34">
        <v>0</v>
      </c>
      <c r="I13" s="34">
        <v>0</v>
      </c>
      <c r="J13" s="34">
        <v>0</v>
      </c>
      <c r="K13" s="34">
        <v>0</v>
      </c>
      <c r="L13" s="34">
        <v>0</v>
      </c>
      <c r="M13" s="34">
        <v>0</v>
      </c>
      <c r="N13" s="34">
        <v>0</v>
      </c>
      <c r="O13" s="34">
        <v>0</v>
      </c>
      <c r="P13" s="34">
        <v>0</v>
      </c>
      <c r="Q13" s="34">
        <v>0</v>
      </c>
      <c r="R13" s="34">
        <v>0</v>
      </c>
      <c r="S13" s="34">
        <v>0</v>
      </c>
      <c r="T13" s="34">
        <v>0</v>
      </c>
      <c r="U13" s="34">
        <v>0</v>
      </c>
      <c r="V13" s="34">
        <v>0</v>
      </c>
      <c r="W13" s="34">
        <v>0</v>
      </c>
      <c r="X13" s="34">
        <v>0</v>
      </c>
      <c r="Y13" s="34">
        <v>0</v>
      </c>
      <c r="Z13" s="34">
        <v>0</v>
      </c>
      <c r="AA13" s="34">
        <v>0</v>
      </c>
    </row>
    <row r="14" spans="1:27" x14ac:dyDescent="0.35">
      <c r="A14" s="31" t="s">
        <v>38</v>
      </c>
      <c r="B14" s="31" t="s">
        <v>34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row>
    <row r="15" spans="1:27" x14ac:dyDescent="0.35">
      <c r="A15" s="31" t="s">
        <v>38</v>
      </c>
      <c r="B15" s="31" t="s">
        <v>70</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row>
    <row r="16" spans="1:27" x14ac:dyDescent="0.35">
      <c r="A16" s="31" t="s">
        <v>38</v>
      </c>
      <c r="B16" s="31" t="s">
        <v>52</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row>
    <row r="17" spans="1:27" x14ac:dyDescent="0.35">
      <c r="A17" s="38" t="s">
        <v>127</v>
      </c>
      <c r="B17" s="38"/>
      <c r="C17" s="35">
        <v>2255118.1264675376</v>
      </c>
      <c r="D17" s="35">
        <v>1830900.7910843804</v>
      </c>
      <c r="E17" s="35">
        <v>1868726.5646431553</v>
      </c>
      <c r="F17" s="35">
        <v>1707826.2545710427</v>
      </c>
      <c r="G17" s="35">
        <v>1568249.8085358713</v>
      </c>
      <c r="H17" s="35">
        <v>1484424.6753495128</v>
      </c>
      <c r="I17" s="35">
        <v>1405920.5695273469</v>
      </c>
      <c r="J17" s="35">
        <v>1305053.3013993285</v>
      </c>
      <c r="K17" s="35">
        <v>1255465.1561784651</v>
      </c>
      <c r="L17" s="35">
        <v>1206519.6951649687</v>
      </c>
      <c r="M17" s="35">
        <v>1118057.5958524621</v>
      </c>
      <c r="N17" s="35">
        <v>1090273.2314753672</v>
      </c>
      <c r="O17" s="35">
        <v>1092807.1047595835</v>
      </c>
      <c r="P17" s="35">
        <v>958061.08365801023</v>
      </c>
      <c r="Q17" s="35">
        <v>796488.37766408105</v>
      </c>
      <c r="R17" s="35">
        <v>614418.87154638569</v>
      </c>
      <c r="S17" s="35">
        <v>552243.47615990171</v>
      </c>
      <c r="T17" s="35">
        <v>540549.59823921788</v>
      </c>
      <c r="U17" s="35">
        <v>522950.69504490192</v>
      </c>
      <c r="V17" s="35">
        <v>446252.71542324591</v>
      </c>
      <c r="W17" s="35">
        <v>482331.38945229619</v>
      </c>
      <c r="X17" s="35">
        <v>552757.94617851358</v>
      </c>
      <c r="Y17" s="35">
        <v>495864.52445473091</v>
      </c>
      <c r="Z17" s="35">
        <v>356404.47739608027</v>
      </c>
      <c r="AA17" s="35">
        <v>306572.02840273373</v>
      </c>
    </row>
    <row r="18" spans="1:27" x14ac:dyDescent="0.35">
      <c r="A18" s="13"/>
      <c r="B18" s="13"/>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934514.14800000004</v>
      </c>
      <c r="D20" s="34">
        <v>726097.94</v>
      </c>
      <c r="E20" s="34">
        <v>792079.00800000003</v>
      </c>
      <c r="F20" s="34">
        <v>724755.40800000005</v>
      </c>
      <c r="G20" s="34">
        <v>648469.69999999995</v>
      </c>
      <c r="H20" s="34">
        <v>613540.23499999999</v>
      </c>
      <c r="I20" s="34">
        <v>613405.1</v>
      </c>
      <c r="J20" s="34">
        <v>592253.22800001176</v>
      </c>
      <c r="K20" s="34">
        <v>596471.1240000109</v>
      </c>
      <c r="L20" s="34">
        <v>575661.93600001012</v>
      </c>
      <c r="M20" s="34">
        <v>533101.33600000979</v>
      </c>
      <c r="N20" s="34">
        <v>350419.10000000923</v>
      </c>
      <c r="O20" s="34">
        <v>346260.73200000887</v>
      </c>
      <c r="P20" s="34">
        <v>330910.82800000854</v>
      </c>
      <c r="Q20" s="34">
        <v>98511.000000008164</v>
      </c>
      <c r="R20" s="34">
        <v>123305.62800000756</v>
      </c>
      <c r="S20" s="34">
        <v>118048.61600000715</v>
      </c>
      <c r="T20" s="34">
        <v>109735.25600000673</v>
      </c>
      <c r="U20" s="34">
        <v>101804.38800000631</v>
      </c>
      <c r="V20" s="34">
        <v>87059.028000005841</v>
      </c>
      <c r="W20" s="34">
        <v>88522.452000005535</v>
      </c>
      <c r="X20" s="34">
        <v>5.2134939999999905E-9</v>
      </c>
      <c r="Y20" s="34">
        <v>4.9523669999999998E-9</v>
      </c>
      <c r="Z20" s="34">
        <v>4.6480272000000001E-9</v>
      </c>
      <c r="AA20" s="34">
        <v>4.3921276999999999E-9</v>
      </c>
    </row>
    <row r="21" spans="1:27"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x14ac:dyDescent="0.35">
      <c r="A22" s="31" t="s">
        <v>119</v>
      </c>
      <c r="B22" s="31" t="s">
        <v>18</v>
      </c>
      <c r="C22" s="34">
        <v>1316.2510879999998</v>
      </c>
      <c r="D22" s="34">
        <v>1910.0283393489997</v>
      </c>
      <c r="E22" s="34">
        <v>2036.0593261080003</v>
      </c>
      <c r="F22" s="34">
        <v>3650.6275625550002</v>
      </c>
      <c r="G22" s="34">
        <v>3476.9411339009998</v>
      </c>
      <c r="H22" s="34">
        <v>3244.5234285649999</v>
      </c>
      <c r="I22" s="34">
        <v>3116.8292384290003</v>
      </c>
      <c r="J22" s="34">
        <v>2949.9992725430002</v>
      </c>
      <c r="K22" s="34">
        <v>2729.4184703010001</v>
      </c>
      <c r="L22" s="34">
        <v>2610.7381385200001</v>
      </c>
      <c r="M22" s="34">
        <v>2536.6071133979995</v>
      </c>
      <c r="N22" s="34">
        <v>59777.70902509</v>
      </c>
      <c r="O22" s="34">
        <v>66540.908491263996</v>
      </c>
      <c r="P22" s="34">
        <v>39283.849720819991</v>
      </c>
      <c r="Q22" s="34">
        <v>65563.722565839998</v>
      </c>
      <c r="R22" s="34">
        <v>43703.752700199999</v>
      </c>
      <c r="S22" s="34">
        <v>54664.862473000001</v>
      </c>
      <c r="T22" s="34">
        <v>59465.144733999994</v>
      </c>
      <c r="U22" s="34">
        <v>60050.808805000001</v>
      </c>
      <c r="V22" s="34">
        <v>37689.008221000004</v>
      </c>
      <c r="W22" s="34">
        <v>50538.657215000007</v>
      </c>
      <c r="X22" s="34">
        <v>190542.14</v>
      </c>
      <c r="Y22" s="34">
        <v>127658.548</v>
      </c>
      <c r="Z22" s="34">
        <v>99276.160000000003</v>
      </c>
      <c r="AA22" s="34">
        <v>94715.672000000006</v>
      </c>
    </row>
    <row r="23" spans="1:27"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x14ac:dyDescent="0.35">
      <c r="A24" s="31" t="s">
        <v>119</v>
      </c>
      <c r="B24" s="31" t="s">
        <v>63</v>
      </c>
      <c r="C24" s="34">
        <v>277.52532453200007</v>
      </c>
      <c r="D24" s="34">
        <v>400.07171663700001</v>
      </c>
      <c r="E24" s="34">
        <v>298.72273657299996</v>
      </c>
      <c r="F24" s="34">
        <v>253.52278786150001</v>
      </c>
      <c r="G24" s="34">
        <v>7.1934174499999892E-2</v>
      </c>
      <c r="H24" s="34">
        <v>7.3184722499999688E-2</v>
      </c>
      <c r="I24" s="34">
        <v>7.2760990999999983E-2</v>
      </c>
      <c r="J24" s="34">
        <v>7.0893012499999894E-2</v>
      </c>
      <c r="K24" s="34">
        <v>9.1013851119999991</v>
      </c>
      <c r="L24" s="34">
        <v>239.52293173499999</v>
      </c>
      <c r="M24" s="34">
        <v>192.129684129</v>
      </c>
      <c r="N24" s="34">
        <v>1667.1102639459998</v>
      </c>
      <c r="O24" s="34">
        <v>1271.587001329</v>
      </c>
      <c r="P24" s="34">
        <v>953.65826974849995</v>
      </c>
      <c r="Q24" s="34">
        <v>25916.13545885</v>
      </c>
      <c r="R24" s="34">
        <v>22322.667784683999</v>
      </c>
      <c r="S24" s="34">
        <v>26329.506248648999</v>
      </c>
      <c r="T24" s="34">
        <v>30242.325126573</v>
      </c>
      <c r="U24" s="34">
        <v>43107.729042352999</v>
      </c>
      <c r="V24" s="34">
        <v>41009.678086709995</v>
      </c>
      <c r="W24" s="34">
        <v>57155.638056461001</v>
      </c>
      <c r="X24" s="34">
        <v>78466.847567043005</v>
      </c>
      <c r="Y24" s="34">
        <v>102603.644416183</v>
      </c>
      <c r="Z24" s="34">
        <v>50020.621580765001</v>
      </c>
      <c r="AA24" s="34">
        <v>47652.349741400001</v>
      </c>
    </row>
    <row r="25" spans="1:27" x14ac:dyDescent="0.35">
      <c r="A25" s="31" t="s">
        <v>119</v>
      </c>
      <c r="B25" s="31" t="s">
        <v>62</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row>
    <row r="26" spans="1:27" x14ac:dyDescent="0.35">
      <c r="A26" s="31" t="s">
        <v>119</v>
      </c>
      <c r="B26" s="31" t="s">
        <v>66</v>
      </c>
      <c r="C26" s="34">
        <v>0</v>
      </c>
      <c r="D26" s="34">
        <v>0</v>
      </c>
      <c r="E26" s="34">
        <v>0</v>
      </c>
      <c r="F26" s="34">
        <v>0</v>
      </c>
      <c r="G26" s="34">
        <v>0</v>
      </c>
      <c r="H26" s="34">
        <v>0</v>
      </c>
      <c r="I26" s="34">
        <v>0</v>
      </c>
      <c r="J26" s="34">
        <v>0</v>
      </c>
      <c r="K26" s="34">
        <v>0</v>
      </c>
      <c r="L26" s="34">
        <v>0</v>
      </c>
      <c r="M26" s="34">
        <v>0</v>
      </c>
      <c r="N26" s="34">
        <v>0</v>
      </c>
      <c r="O26" s="34">
        <v>0</v>
      </c>
      <c r="P26" s="34">
        <v>0</v>
      </c>
      <c r="Q26" s="34">
        <v>0</v>
      </c>
      <c r="R26" s="34">
        <v>0</v>
      </c>
      <c r="S26" s="34">
        <v>0</v>
      </c>
      <c r="T26" s="34">
        <v>0</v>
      </c>
      <c r="U26" s="34">
        <v>0</v>
      </c>
      <c r="V26" s="34">
        <v>0</v>
      </c>
      <c r="W26" s="34">
        <v>0</v>
      </c>
      <c r="X26" s="34">
        <v>0</v>
      </c>
      <c r="Y26" s="34">
        <v>0</v>
      </c>
      <c r="Z26" s="34">
        <v>0</v>
      </c>
      <c r="AA26" s="34">
        <v>0</v>
      </c>
    </row>
    <row r="27" spans="1:27" x14ac:dyDescent="0.35">
      <c r="A27" s="31" t="s">
        <v>119</v>
      </c>
      <c r="B27" s="31" t="s">
        <v>65</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row>
    <row r="28" spans="1:27" x14ac:dyDescent="0.35">
      <c r="A28" s="31" t="s">
        <v>119</v>
      </c>
      <c r="B28" s="31" t="s">
        <v>34</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row>
    <row r="29" spans="1:27" x14ac:dyDescent="0.35">
      <c r="A29" s="31" t="s">
        <v>119</v>
      </c>
      <c r="B29" s="31" t="s">
        <v>70</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row>
    <row r="30" spans="1:27" x14ac:dyDescent="0.35">
      <c r="A30" s="31" t="s">
        <v>119</v>
      </c>
      <c r="B30" s="31" t="s">
        <v>52</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row>
    <row r="31" spans="1:27" x14ac:dyDescent="0.35">
      <c r="A31" s="38" t="s">
        <v>127</v>
      </c>
      <c r="B31" s="38"/>
      <c r="C31" s="35">
        <v>936107.92441253201</v>
      </c>
      <c r="D31" s="35">
        <v>728408.04005598591</v>
      </c>
      <c r="E31" s="35">
        <v>794413.79006268096</v>
      </c>
      <c r="F31" s="35">
        <v>728659.5583504166</v>
      </c>
      <c r="G31" s="35">
        <v>651946.71306807548</v>
      </c>
      <c r="H31" s="35">
        <v>616784.83161328745</v>
      </c>
      <c r="I31" s="35">
        <v>616522.00199942</v>
      </c>
      <c r="J31" s="35">
        <v>595203.29816556722</v>
      </c>
      <c r="K31" s="35">
        <v>599209.6438554239</v>
      </c>
      <c r="L31" s="35">
        <v>578512.19707026519</v>
      </c>
      <c r="M31" s="35">
        <v>535830.07279753685</v>
      </c>
      <c r="N31" s="35">
        <v>411863.91928904521</v>
      </c>
      <c r="O31" s="35">
        <v>414073.22749260184</v>
      </c>
      <c r="P31" s="35">
        <v>371148.335990577</v>
      </c>
      <c r="Q31" s="35">
        <v>189990.85802469816</v>
      </c>
      <c r="R31" s="35">
        <v>189332.04848489154</v>
      </c>
      <c r="S31" s="35">
        <v>199042.98472165616</v>
      </c>
      <c r="T31" s="35">
        <v>199442.72586057973</v>
      </c>
      <c r="U31" s="35">
        <v>204962.92584735929</v>
      </c>
      <c r="V31" s="35">
        <v>165757.71430771583</v>
      </c>
      <c r="W31" s="35">
        <v>196216.74727146653</v>
      </c>
      <c r="X31" s="35">
        <v>269008.98756704823</v>
      </c>
      <c r="Y31" s="35">
        <v>230262.19241618796</v>
      </c>
      <c r="Z31" s="35">
        <v>149296.78158076963</v>
      </c>
      <c r="AA31" s="35">
        <v>142368.0217414044</v>
      </c>
    </row>
    <row r="33" spans="1:27"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x14ac:dyDescent="0.35">
      <c r="A34" s="31" t="s">
        <v>120</v>
      </c>
      <c r="B34" s="31" t="s">
        <v>60</v>
      </c>
      <c r="C34" s="34">
        <v>861806.44200000004</v>
      </c>
      <c r="D34" s="34">
        <v>708544.43799999997</v>
      </c>
      <c r="E34" s="34">
        <v>696093.68599999999</v>
      </c>
      <c r="F34" s="34">
        <v>680158.84199999995</v>
      </c>
      <c r="G34" s="34">
        <v>616585.67200000002</v>
      </c>
      <c r="H34" s="34">
        <v>582210.125</v>
      </c>
      <c r="I34" s="34">
        <v>525934.79700000002</v>
      </c>
      <c r="J34" s="34">
        <v>453204.98800001113</v>
      </c>
      <c r="K34" s="34">
        <v>426726.3410000102</v>
      </c>
      <c r="L34" s="34">
        <v>407928.63400000968</v>
      </c>
      <c r="M34" s="34">
        <v>384278.56700000924</v>
      </c>
      <c r="N34" s="34">
        <v>435501.53400000877</v>
      </c>
      <c r="O34" s="34">
        <v>424389.16000000847</v>
      </c>
      <c r="P34" s="34">
        <v>392621.12500000809</v>
      </c>
      <c r="Q34" s="34">
        <v>289267.77800000773</v>
      </c>
      <c r="R34" s="34">
        <v>230370.97600000715</v>
      </c>
      <c r="S34" s="34">
        <v>155704.23700000675</v>
      </c>
      <c r="T34" s="34">
        <v>156749.13500000635</v>
      </c>
      <c r="U34" s="34">
        <v>143159.48900000597</v>
      </c>
      <c r="V34" s="34">
        <v>130633.59800000551</v>
      </c>
      <c r="W34" s="34">
        <v>117463.1040000052</v>
      </c>
      <c r="X34" s="34">
        <v>104392.1625000049</v>
      </c>
      <c r="Y34" s="34">
        <v>79898.131000004665</v>
      </c>
      <c r="Z34" s="34">
        <v>60034.254500004376</v>
      </c>
      <c r="AA34" s="34">
        <v>44797.459500004137</v>
      </c>
    </row>
    <row r="35" spans="1:27"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x14ac:dyDescent="0.35">
      <c r="A36" s="31" t="s">
        <v>120</v>
      </c>
      <c r="B36" s="31" t="s">
        <v>18</v>
      </c>
      <c r="C36" s="34">
        <v>77042.83170000001</v>
      </c>
      <c r="D36" s="34">
        <v>58899.450502266001</v>
      </c>
      <c r="E36" s="34">
        <v>55622.177651421</v>
      </c>
      <c r="F36" s="34">
        <v>70062.406621012007</v>
      </c>
      <c r="G36" s="34">
        <v>82196.540181592994</v>
      </c>
      <c r="H36" s="34">
        <v>80777.205449642002</v>
      </c>
      <c r="I36" s="34">
        <v>78270.363095510009</v>
      </c>
      <c r="J36" s="34">
        <v>75618.200489320006</v>
      </c>
      <c r="K36" s="34">
        <v>75433.677141986002</v>
      </c>
      <c r="L36" s="34">
        <v>72793.281816980001</v>
      </c>
      <c r="M36" s="34">
        <v>68763.076238089998</v>
      </c>
      <c r="N36" s="34">
        <v>93441.902543300006</v>
      </c>
      <c r="O36" s="34">
        <v>103312.09289578999</v>
      </c>
      <c r="P36" s="34">
        <v>72227.498648339999</v>
      </c>
      <c r="Q36" s="34">
        <v>159898.97857570602</v>
      </c>
      <c r="R36" s="34">
        <v>83626.340978637993</v>
      </c>
      <c r="S36" s="34">
        <v>102886.77501903</v>
      </c>
      <c r="T36" s="34">
        <v>103497.73867794</v>
      </c>
      <c r="U36" s="34">
        <v>88537.172879580001</v>
      </c>
      <c r="V36" s="34">
        <v>75447.576780784992</v>
      </c>
      <c r="W36" s="34">
        <v>84345.824147349995</v>
      </c>
      <c r="X36" s="34">
        <v>90615.855141460008</v>
      </c>
      <c r="Y36" s="34">
        <v>82522.502105139996</v>
      </c>
      <c r="Z36" s="34">
        <v>67111.953642249995</v>
      </c>
      <c r="AA36" s="34">
        <v>36802.904168089997</v>
      </c>
    </row>
    <row r="37" spans="1:27"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x14ac:dyDescent="0.35">
      <c r="A38" s="31" t="s">
        <v>120</v>
      </c>
      <c r="B38" s="31" t="s">
        <v>63</v>
      </c>
      <c r="C38" s="34">
        <v>994.26801802649993</v>
      </c>
      <c r="D38" s="34">
        <v>8.6112405199999797E-2</v>
      </c>
      <c r="E38" s="34">
        <v>49.886712019099996</v>
      </c>
      <c r="F38" s="34">
        <v>219.94485949699998</v>
      </c>
      <c r="G38" s="34">
        <v>8.3051826499999898E-2</v>
      </c>
      <c r="H38" s="34">
        <v>36.993275353999799</v>
      </c>
      <c r="I38" s="34">
        <v>8.228726049999989E-2</v>
      </c>
      <c r="J38" s="34">
        <v>106.96008433770001</v>
      </c>
      <c r="K38" s="34">
        <v>8.0385279599999873E-2</v>
      </c>
      <c r="L38" s="34">
        <v>203.44421725219993</v>
      </c>
      <c r="M38" s="34">
        <v>18.811507831900002</v>
      </c>
      <c r="N38" s="34">
        <v>708.09068620570008</v>
      </c>
      <c r="O38" s="34">
        <v>409.57306100300002</v>
      </c>
      <c r="P38" s="34">
        <v>38.715970648999999</v>
      </c>
      <c r="Q38" s="34">
        <v>3486.6431856400004</v>
      </c>
      <c r="R38" s="34">
        <v>7121.020586265</v>
      </c>
      <c r="S38" s="34">
        <v>7441.314724545</v>
      </c>
      <c r="T38" s="34">
        <v>2542.114397757</v>
      </c>
      <c r="U38" s="34">
        <v>9445.2724954200003</v>
      </c>
      <c r="V38" s="34">
        <v>4975.9429583780002</v>
      </c>
      <c r="W38" s="34">
        <v>9890.2948905699996</v>
      </c>
      <c r="X38" s="34">
        <v>18675.093769342999</v>
      </c>
      <c r="Y38" s="34">
        <v>23545.707338707001</v>
      </c>
      <c r="Z38" s="34">
        <v>21149.328441826001</v>
      </c>
      <c r="AA38" s="34">
        <v>30703.946609195998</v>
      </c>
    </row>
    <row r="39" spans="1:27" x14ac:dyDescent="0.35">
      <c r="A39" s="31" t="s">
        <v>120</v>
      </c>
      <c r="B39" s="31" t="s">
        <v>62</v>
      </c>
      <c r="C39" s="34">
        <v>0</v>
      </c>
      <c r="D39" s="34">
        <v>0</v>
      </c>
      <c r="E39" s="34">
        <v>0</v>
      </c>
      <c r="F39" s="34">
        <v>0</v>
      </c>
      <c r="G39" s="34">
        <v>0</v>
      </c>
      <c r="H39" s="34">
        <v>0</v>
      </c>
      <c r="I39" s="34">
        <v>0</v>
      </c>
      <c r="J39" s="34">
        <v>0</v>
      </c>
      <c r="K39" s="34">
        <v>0</v>
      </c>
      <c r="L39" s="34">
        <v>0</v>
      </c>
      <c r="M39" s="34">
        <v>0</v>
      </c>
      <c r="N39" s="34">
        <v>0</v>
      </c>
      <c r="O39" s="34">
        <v>0</v>
      </c>
      <c r="P39" s="34">
        <v>0</v>
      </c>
      <c r="Q39" s="34">
        <v>0</v>
      </c>
      <c r="R39" s="34">
        <v>0</v>
      </c>
      <c r="S39" s="34">
        <v>0</v>
      </c>
      <c r="T39" s="34">
        <v>0</v>
      </c>
      <c r="U39" s="34">
        <v>0</v>
      </c>
      <c r="V39" s="34">
        <v>0</v>
      </c>
      <c r="W39" s="34">
        <v>0</v>
      </c>
      <c r="X39" s="34">
        <v>0</v>
      </c>
      <c r="Y39" s="34">
        <v>0</v>
      </c>
      <c r="Z39" s="34">
        <v>0</v>
      </c>
      <c r="AA39" s="34">
        <v>0</v>
      </c>
    </row>
    <row r="40" spans="1:27" x14ac:dyDescent="0.35">
      <c r="A40" s="31" t="s">
        <v>120</v>
      </c>
      <c r="B40" s="31" t="s">
        <v>66</v>
      </c>
      <c r="C40" s="34">
        <v>0</v>
      </c>
      <c r="D40" s="34">
        <v>0</v>
      </c>
      <c r="E40" s="34">
        <v>0</v>
      </c>
      <c r="F40" s="34">
        <v>0</v>
      </c>
      <c r="G40" s="34">
        <v>0</v>
      </c>
      <c r="H40" s="34">
        <v>0</v>
      </c>
      <c r="I40" s="34">
        <v>0</v>
      </c>
      <c r="J40" s="34">
        <v>0</v>
      </c>
      <c r="K40" s="34">
        <v>0</v>
      </c>
      <c r="L40" s="34">
        <v>0</v>
      </c>
      <c r="M40" s="34">
        <v>0</v>
      </c>
      <c r="N40" s="34">
        <v>0</v>
      </c>
      <c r="O40" s="34">
        <v>0</v>
      </c>
      <c r="P40" s="34">
        <v>0</v>
      </c>
      <c r="Q40" s="34">
        <v>0</v>
      </c>
      <c r="R40" s="34">
        <v>0</v>
      </c>
      <c r="S40" s="34">
        <v>0</v>
      </c>
      <c r="T40" s="34">
        <v>0</v>
      </c>
      <c r="U40" s="34">
        <v>0</v>
      </c>
      <c r="V40" s="34">
        <v>0</v>
      </c>
      <c r="W40" s="34">
        <v>0</v>
      </c>
      <c r="X40" s="34">
        <v>0</v>
      </c>
      <c r="Y40" s="34">
        <v>0</v>
      </c>
      <c r="Z40" s="34">
        <v>0</v>
      </c>
      <c r="AA40" s="34">
        <v>0</v>
      </c>
    </row>
    <row r="41" spans="1:27" x14ac:dyDescent="0.35">
      <c r="A41" s="31" t="s">
        <v>120</v>
      </c>
      <c r="B41" s="31" t="s">
        <v>65</v>
      </c>
      <c r="C41" s="34">
        <v>0</v>
      </c>
      <c r="D41" s="34">
        <v>0</v>
      </c>
      <c r="E41" s="34">
        <v>0</v>
      </c>
      <c r="F41" s="34">
        <v>0</v>
      </c>
      <c r="G41" s="34">
        <v>0</v>
      </c>
      <c r="H41" s="34">
        <v>0</v>
      </c>
      <c r="I41" s="34">
        <v>0</v>
      </c>
      <c r="J41" s="34">
        <v>0</v>
      </c>
      <c r="K41" s="34">
        <v>0</v>
      </c>
      <c r="L41" s="34">
        <v>0</v>
      </c>
      <c r="M41" s="34">
        <v>0</v>
      </c>
      <c r="N41" s="34">
        <v>0</v>
      </c>
      <c r="O41" s="34">
        <v>0</v>
      </c>
      <c r="P41" s="34">
        <v>0</v>
      </c>
      <c r="Q41" s="34">
        <v>0</v>
      </c>
      <c r="R41" s="34">
        <v>0</v>
      </c>
      <c r="S41" s="34">
        <v>0</v>
      </c>
      <c r="T41" s="34">
        <v>0</v>
      </c>
      <c r="U41" s="34">
        <v>0</v>
      </c>
      <c r="V41" s="34">
        <v>0</v>
      </c>
      <c r="W41" s="34">
        <v>0</v>
      </c>
      <c r="X41" s="34">
        <v>0</v>
      </c>
      <c r="Y41" s="34">
        <v>0</v>
      </c>
      <c r="Z41" s="34">
        <v>0</v>
      </c>
      <c r="AA41" s="34">
        <v>0</v>
      </c>
    </row>
    <row r="42" spans="1:27" x14ac:dyDescent="0.35">
      <c r="A42" s="31" t="s">
        <v>120</v>
      </c>
      <c r="B42" s="31" t="s">
        <v>34</v>
      </c>
      <c r="C42" s="34">
        <v>0</v>
      </c>
      <c r="D42" s="34">
        <v>0</v>
      </c>
      <c r="E42" s="34">
        <v>0</v>
      </c>
      <c r="F42" s="34">
        <v>0</v>
      </c>
      <c r="G42" s="34">
        <v>0</v>
      </c>
      <c r="H42" s="34">
        <v>0</v>
      </c>
      <c r="I42" s="34">
        <v>0</v>
      </c>
      <c r="J42" s="34">
        <v>0</v>
      </c>
      <c r="K42" s="34">
        <v>0</v>
      </c>
      <c r="L42" s="34">
        <v>0</v>
      </c>
      <c r="M42" s="34">
        <v>0</v>
      </c>
      <c r="N42" s="34">
        <v>0</v>
      </c>
      <c r="O42" s="34">
        <v>0</v>
      </c>
      <c r="P42" s="34">
        <v>0</v>
      </c>
      <c r="Q42" s="34">
        <v>0</v>
      </c>
      <c r="R42" s="34">
        <v>0</v>
      </c>
      <c r="S42" s="34">
        <v>0</v>
      </c>
      <c r="T42" s="34">
        <v>0</v>
      </c>
      <c r="U42" s="34">
        <v>0</v>
      </c>
      <c r="V42" s="34">
        <v>0</v>
      </c>
      <c r="W42" s="34">
        <v>0</v>
      </c>
      <c r="X42" s="34">
        <v>0</v>
      </c>
      <c r="Y42" s="34">
        <v>0</v>
      </c>
      <c r="Z42" s="34">
        <v>0</v>
      </c>
      <c r="AA42" s="34">
        <v>0</v>
      </c>
    </row>
    <row r="43" spans="1:27" x14ac:dyDescent="0.35">
      <c r="A43" s="31" t="s">
        <v>120</v>
      </c>
      <c r="B43" s="31" t="s">
        <v>70</v>
      </c>
      <c r="C43" s="34">
        <v>0</v>
      </c>
      <c r="D43" s="34">
        <v>0</v>
      </c>
      <c r="E43" s="34">
        <v>0</v>
      </c>
      <c r="F43" s="34">
        <v>0</v>
      </c>
      <c r="G43" s="34">
        <v>0</v>
      </c>
      <c r="H43" s="34">
        <v>0</v>
      </c>
      <c r="I43" s="34">
        <v>0</v>
      </c>
      <c r="J43" s="34">
        <v>0</v>
      </c>
      <c r="K43" s="34">
        <v>0</v>
      </c>
      <c r="L43" s="34">
        <v>0</v>
      </c>
      <c r="M43" s="34">
        <v>0</v>
      </c>
      <c r="N43" s="34">
        <v>0</v>
      </c>
      <c r="O43" s="34">
        <v>0</v>
      </c>
      <c r="P43" s="34">
        <v>0</v>
      </c>
      <c r="Q43" s="34">
        <v>0</v>
      </c>
      <c r="R43" s="34">
        <v>0</v>
      </c>
      <c r="S43" s="34">
        <v>0</v>
      </c>
      <c r="T43" s="34">
        <v>0</v>
      </c>
      <c r="U43" s="34">
        <v>0</v>
      </c>
      <c r="V43" s="34">
        <v>0</v>
      </c>
      <c r="W43" s="34">
        <v>0</v>
      </c>
      <c r="X43" s="34">
        <v>0</v>
      </c>
      <c r="Y43" s="34">
        <v>0</v>
      </c>
      <c r="Z43" s="34">
        <v>0</v>
      </c>
      <c r="AA43" s="34">
        <v>0</v>
      </c>
    </row>
    <row r="44" spans="1:27" x14ac:dyDescent="0.35">
      <c r="A44" s="31" t="s">
        <v>120</v>
      </c>
      <c r="B44" s="31" t="s">
        <v>52</v>
      </c>
      <c r="C44" s="34">
        <v>0</v>
      </c>
      <c r="D44" s="34">
        <v>0</v>
      </c>
      <c r="E44" s="34">
        <v>0</v>
      </c>
      <c r="F44" s="34">
        <v>0</v>
      </c>
      <c r="G44" s="34">
        <v>0</v>
      </c>
      <c r="H44" s="34">
        <v>0</v>
      </c>
      <c r="I44" s="34">
        <v>0</v>
      </c>
      <c r="J44" s="34">
        <v>0</v>
      </c>
      <c r="K44" s="34">
        <v>0</v>
      </c>
      <c r="L44" s="34">
        <v>0</v>
      </c>
      <c r="M44" s="34">
        <v>0</v>
      </c>
      <c r="N44" s="34">
        <v>0</v>
      </c>
      <c r="O44" s="34">
        <v>0</v>
      </c>
      <c r="P44" s="34">
        <v>0</v>
      </c>
      <c r="Q44" s="34">
        <v>0</v>
      </c>
      <c r="R44" s="34">
        <v>0</v>
      </c>
      <c r="S44" s="34">
        <v>0</v>
      </c>
      <c r="T44" s="34">
        <v>0</v>
      </c>
      <c r="U44" s="34">
        <v>0</v>
      </c>
      <c r="V44" s="34">
        <v>0</v>
      </c>
      <c r="W44" s="34">
        <v>0</v>
      </c>
      <c r="X44" s="34">
        <v>0</v>
      </c>
      <c r="Y44" s="34">
        <v>0</v>
      </c>
      <c r="Z44" s="34">
        <v>0</v>
      </c>
      <c r="AA44" s="34">
        <v>0</v>
      </c>
    </row>
    <row r="45" spans="1:27" x14ac:dyDescent="0.35">
      <c r="A45" s="38" t="s">
        <v>127</v>
      </c>
      <c r="B45" s="38"/>
      <c r="C45" s="35">
        <v>939843.54171802651</v>
      </c>
      <c r="D45" s="35">
        <v>767443.9746146712</v>
      </c>
      <c r="E45" s="35">
        <v>751765.75036344014</v>
      </c>
      <c r="F45" s="35">
        <v>750441.19348050898</v>
      </c>
      <c r="G45" s="35">
        <v>698782.29523341951</v>
      </c>
      <c r="H45" s="35">
        <v>663024.32372499607</v>
      </c>
      <c r="I45" s="35">
        <v>604205.24238277052</v>
      </c>
      <c r="J45" s="35">
        <v>528930.14857366891</v>
      </c>
      <c r="K45" s="35">
        <v>502160.09852727584</v>
      </c>
      <c r="L45" s="35">
        <v>480925.36003424186</v>
      </c>
      <c r="M45" s="35">
        <v>453060.45474593114</v>
      </c>
      <c r="N45" s="35">
        <v>529651.52722951444</v>
      </c>
      <c r="O45" s="35">
        <v>528110.82595680142</v>
      </c>
      <c r="P45" s="35">
        <v>464887.33961899707</v>
      </c>
      <c r="Q45" s="35">
        <v>452653.39976135374</v>
      </c>
      <c r="R45" s="35">
        <v>321118.33756491018</v>
      </c>
      <c r="S45" s="35">
        <v>266032.32674358174</v>
      </c>
      <c r="T45" s="35">
        <v>262788.98807570332</v>
      </c>
      <c r="U45" s="35">
        <v>241141.93437500598</v>
      </c>
      <c r="V45" s="35">
        <v>211057.11773916852</v>
      </c>
      <c r="W45" s="35">
        <v>211699.2230379252</v>
      </c>
      <c r="X45" s="35">
        <v>213683.11141080788</v>
      </c>
      <c r="Y45" s="35">
        <v>185966.34044385166</v>
      </c>
      <c r="Z45" s="35">
        <v>148295.53658408037</v>
      </c>
      <c r="AA45" s="35">
        <v>112304.31027729012</v>
      </c>
    </row>
    <row r="47" spans="1:27"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x14ac:dyDescent="0.35">
      <c r="A49" s="31" t="s">
        <v>121</v>
      </c>
      <c r="B49" s="31" t="s">
        <v>68</v>
      </c>
      <c r="C49" s="34">
        <v>229539.41399999999</v>
      </c>
      <c r="D49" s="34">
        <v>198488.14</v>
      </c>
      <c r="E49" s="34">
        <v>202328.75899999999</v>
      </c>
      <c r="F49" s="34">
        <v>193596.109</v>
      </c>
      <c r="G49" s="34">
        <v>185259.76199999999</v>
      </c>
      <c r="H49" s="34">
        <v>171903.228</v>
      </c>
      <c r="I49" s="34">
        <v>154401.24400000001</v>
      </c>
      <c r="J49" s="34">
        <v>151312.01400000311</v>
      </c>
      <c r="K49" s="34">
        <v>125726.67400000294</v>
      </c>
      <c r="L49" s="34">
        <v>119664.56700000277</v>
      </c>
      <c r="M49" s="34">
        <v>102243.70400000263</v>
      </c>
      <c r="N49" s="34">
        <v>85716.92200000248</v>
      </c>
      <c r="O49" s="34">
        <v>81329.136000002327</v>
      </c>
      <c r="P49" s="34">
        <v>77246.124000002208</v>
      </c>
      <c r="Q49" s="34">
        <v>71581.085000002087</v>
      </c>
      <c r="R49" s="34">
        <v>65583.826000001965</v>
      </c>
      <c r="S49" s="34">
        <v>58674.816000001854</v>
      </c>
      <c r="T49" s="34">
        <v>52896.87400000175</v>
      </c>
      <c r="U49" s="34">
        <v>52634.79000000166</v>
      </c>
      <c r="V49" s="34">
        <v>51970.382500001557</v>
      </c>
      <c r="W49" s="34">
        <v>48613.758500001473</v>
      </c>
      <c r="X49" s="34">
        <v>45163.701500001393</v>
      </c>
      <c r="Y49" s="34">
        <v>42914.895000001321</v>
      </c>
      <c r="Z49" s="34">
        <v>40153.615000001235</v>
      </c>
      <c r="AA49" s="34">
        <v>38404.766000001167</v>
      </c>
    </row>
    <row r="50" spans="1:27" x14ac:dyDescent="0.35">
      <c r="A50" s="31" t="s">
        <v>121</v>
      </c>
      <c r="B50" s="31" t="s">
        <v>18</v>
      </c>
      <c r="C50" s="34">
        <v>0</v>
      </c>
      <c r="D50" s="34">
        <v>3.1154855999999998E-2</v>
      </c>
      <c r="E50" s="34">
        <v>3.5003715999999997E-2</v>
      </c>
      <c r="F50" s="34">
        <v>3.4428738E-2</v>
      </c>
      <c r="G50" s="34">
        <v>3.3180984000000004E-2</v>
      </c>
      <c r="H50" s="34">
        <v>3.3232356999999997E-2</v>
      </c>
      <c r="I50" s="34">
        <v>3.3188087000000005E-2</v>
      </c>
      <c r="J50" s="34">
        <v>3.3590579999999905E-2</v>
      </c>
      <c r="K50" s="34">
        <v>3.5821119999999998E-2</v>
      </c>
      <c r="L50" s="34">
        <v>3.8975849999999999E-2</v>
      </c>
      <c r="M50" s="34">
        <v>3.7908270000000001E-2</v>
      </c>
      <c r="N50" s="34">
        <v>5.5908653000000003E-2</v>
      </c>
      <c r="O50" s="34">
        <v>5.7523228000000003E-2</v>
      </c>
      <c r="P50" s="34">
        <v>5.2877502E-2</v>
      </c>
      <c r="Q50" s="34">
        <v>5.6904459999999997E-2</v>
      </c>
      <c r="R50" s="34">
        <v>5.2098872999999997E-2</v>
      </c>
      <c r="S50" s="34">
        <v>6.4946379999999998E-2</v>
      </c>
      <c r="T50" s="34">
        <v>6.407301E-2</v>
      </c>
      <c r="U50" s="34">
        <v>6.8749985E-2</v>
      </c>
      <c r="V50" s="34">
        <v>6.1340029999999997E-2</v>
      </c>
      <c r="W50" s="34">
        <v>7.9397189999999992E-2</v>
      </c>
      <c r="X50" s="34">
        <v>7.7367539999999999E-2</v>
      </c>
      <c r="Y50" s="34">
        <v>7.3019470000000003E-2</v>
      </c>
      <c r="Z50" s="34">
        <v>8.3512114999999998E-2</v>
      </c>
      <c r="AA50" s="34">
        <v>7.959229000000001E-2</v>
      </c>
    </row>
    <row r="51" spans="1:27" x14ac:dyDescent="0.35">
      <c r="A51" s="31" t="s">
        <v>121</v>
      </c>
      <c r="B51" s="31" t="s">
        <v>30</v>
      </c>
      <c r="C51" s="34">
        <v>1963.9939999999999</v>
      </c>
      <c r="D51" s="34">
        <v>1771.0105000000001</v>
      </c>
      <c r="E51" s="34">
        <v>2477.9960000000001</v>
      </c>
      <c r="F51" s="34">
        <v>590.76843999999994</v>
      </c>
      <c r="G51" s="34">
        <v>1.5548711999999999E-2</v>
      </c>
      <c r="H51" s="34">
        <v>569.99393999999995</v>
      </c>
      <c r="I51" s="34">
        <v>140.69211999999999</v>
      </c>
      <c r="J51" s="34">
        <v>1.1904464E-2</v>
      </c>
      <c r="K51" s="34">
        <v>43.949707000000004</v>
      </c>
      <c r="L51" s="34">
        <v>122.44402000000001</v>
      </c>
      <c r="M51" s="34">
        <v>585.15039999999999</v>
      </c>
      <c r="N51" s="34">
        <v>2458.4582</v>
      </c>
      <c r="O51" s="34">
        <v>1528.4141000000002</v>
      </c>
      <c r="P51" s="34">
        <v>2422.2828</v>
      </c>
      <c r="Q51" s="34">
        <v>8463.7950000000001</v>
      </c>
      <c r="R51" s="34">
        <v>3528.0517999999997</v>
      </c>
      <c r="S51" s="34">
        <v>6324.7449999999999</v>
      </c>
      <c r="T51" s="34">
        <v>5990.3140000000003</v>
      </c>
      <c r="U51" s="34">
        <v>0</v>
      </c>
      <c r="V51" s="34">
        <v>0</v>
      </c>
      <c r="W51" s="34">
        <v>0</v>
      </c>
      <c r="X51" s="34">
        <v>0</v>
      </c>
      <c r="Y51" s="34">
        <v>0</v>
      </c>
      <c r="Z51" s="34">
        <v>0</v>
      </c>
      <c r="AA51" s="34">
        <v>0</v>
      </c>
    </row>
    <row r="52" spans="1:27" x14ac:dyDescent="0.35">
      <c r="A52" s="31" t="s">
        <v>121</v>
      </c>
      <c r="B52" s="31" t="s">
        <v>63</v>
      </c>
      <c r="C52" s="34">
        <v>1035.954820724</v>
      </c>
      <c r="D52" s="34">
        <v>2405.1611743659996</v>
      </c>
      <c r="E52" s="34">
        <v>1896.7007791499998</v>
      </c>
      <c r="F52" s="34">
        <v>879.52094421599975</v>
      </c>
      <c r="G52" s="34">
        <v>0.1095683979999998</v>
      </c>
      <c r="H52" s="34">
        <v>257.54627644350001</v>
      </c>
      <c r="I52" s="34">
        <v>87.926957458000004</v>
      </c>
      <c r="J52" s="34">
        <v>0.11024055499999991</v>
      </c>
      <c r="K52" s="34">
        <v>0.1148833769999997</v>
      </c>
      <c r="L52" s="34">
        <v>11.1555325697</v>
      </c>
      <c r="M52" s="34">
        <v>168.46905749830003</v>
      </c>
      <c r="N52" s="34">
        <v>671.64566054999989</v>
      </c>
      <c r="O52" s="34">
        <v>10.493024387500002</v>
      </c>
      <c r="P52" s="34">
        <v>60.404343967999999</v>
      </c>
      <c r="Q52" s="34">
        <v>2615.8499297590001</v>
      </c>
      <c r="R52" s="34">
        <v>1627.437861824</v>
      </c>
      <c r="S52" s="34">
        <v>3143.3777246349996</v>
      </c>
      <c r="T52" s="34">
        <v>657.78369669999995</v>
      </c>
      <c r="U52" s="34">
        <v>3697.0250123000005</v>
      </c>
      <c r="V52" s="34">
        <v>2394.5869755870003</v>
      </c>
      <c r="W52" s="34">
        <v>5061.3593917430007</v>
      </c>
      <c r="X52" s="34">
        <v>3638.0961261079997</v>
      </c>
      <c r="Y52" s="34">
        <v>11980.002310345002</v>
      </c>
      <c r="Z52" s="34">
        <v>12181.323628683</v>
      </c>
      <c r="AA52" s="34">
        <v>8637.3675217969994</v>
      </c>
    </row>
    <row r="53" spans="1:27" x14ac:dyDescent="0.35">
      <c r="A53" s="31" t="s">
        <v>121</v>
      </c>
      <c r="B53" s="31" t="s">
        <v>62</v>
      </c>
      <c r="C53" s="34">
        <v>0</v>
      </c>
      <c r="D53" s="34">
        <v>0</v>
      </c>
      <c r="E53" s="34">
        <v>0</v>
      </c>
      <c r="F53" s="34">
        <v>0</v>
      </c>
      <c r="G53" s="34">
        <v>0</v>
      </c>
      <c r="H53" s="34">
        <v>0</v>
      </c>
      <c r="I53" s="34">
        <v>0</v>
      </c>
      <c r="J53" s="34">
        <v>0</v>
      </c>
      <c r="K53" s="34">
        <v>0</v>
      </c>
      <c r="L53" s="34">
        <v>0</v>
      </c>
      <c r="M53" s="34">
        <v>0</v>
      </c>
      <c r="N53" s="34">
        <v>0</v>
      </c>
      <c r="O53" s="34">
        <v>0</v>
      </c>
      <c r="P53" s="34">
        <v>0</v>
      </c>
      <c r="Q53" s="34">
        <v>0</v>
      </c>
      <c r="R53" s="34">
        <v>0</v>
      </c>
      <c r="S53" s="34">
        <v>0</v>
      </c>
      <c r="T53" s="34">
        <v>0</v>
      </c>
      <c r="U53" s="34">
        <v>0</v>
      </c>
      <c r="V53" s="34">
        <v>0</v>
      </c>
      <c r="W53" s="34">
        <v>0</v>
      </c>
      <c r="X53" s="34">
        <v>0</v>
      </c>
      <c r="Y53" s="34">
        <v>0</v>
      </c>
      <c r="Z53" s="34">
        <v>0</v>
      </c>
      <c r="AA53" s="34">
        <v>0</v>
      </c>
    </row>
    <row r="54" spans="1:27" x14ac:dyDescent="0.35">
      <c r="A54" s="31" t="s">
        <v>121</v>
      </c>
      <c r="B54" s="31" t="s">
        <v>66</v>
      </c>
      <c r="C54" s="34">
        <v>0</v>
      </c>
      <c r="D54" s="34">
        <v>0</v>
      </c>
      <c r="E54" s="34">
        <v>0</v>
      </c>
      <c r="F54" s="34">
        <v>0</v>
      </c>
      <c r="G54" s="34">
        <v>0</v>
      </c>
      <c r="H54" s="34">
        <v>0</v>
      </c>
      <c r="I54" s="34">
        <v>0</v>
      </c>
      <c r="J54" s="34">
        <v>0</v>
      </c>
      <c r="K54" s="34">
        <v>0</v>
      </c>
      <c r="L54" s="34">
        <v>0</v>
      </c>
      <c r="M54" s="34">
        <v>0</v>
      </c>
      <c r="N54" s="34">
        <v>0</v>
      </c>
      <c r="O54" s="34">
        <v>0</v>
      </c>
      <c r="P54" s="34">
        <v>0</v>
      </c>
      <c r="Q54" s="34">
        <v>0</v>
      </c>
      <c r="R54" s="34">
        <v>0</v>
      </c>
      <c r="S54" s="34">
        <v>0</v>
      </c>
      <c r="T54" s="34">
        <v>0</v>
      </c>
      <c r="U54" s="34">
        <v>0</v>
      </c>
      <c r="V54" s="34">
        <v>0</v>
      </c>
      <c r="W54" s="34">
        <v>0</v>
      </c>
      <c r="X54" s="34">
        <v>0</v>
      </c>
      <c r="Y54" s="34">
        <v>0</v>
      </c>
      <c r="Z54" s="34">
        <v>0</v>
      </c>
      <c r="AA54" s="34">
        <v>0</v>
      </c>
    </row>
    <row r="55" spans="1:27" x14ac:dyDescent="0.35">
      <c r="A55" s="31" t="s">
        <v>121</v>
      </c>
      <c r="B55" s="31" t="s">
        <v>65</v>
      </c>
      <c r="C55" s="34">
        <v>0</v>
      </c>
      <c r="D55" s="34">
        <v>0</v>
      </c>
      <c r="E55" s="34">
        <v>0</v>
      </c>
      <c r="F55" s="34">
        <v>0</v>
      </c>
      <c r="G55" s="34">
        <v>0</v>
      </c>
      <c r="H55" s="34">
        <v>0</v>
      </c>
      <c r="I55" s="34">
        <v>0</v>
      </c>
      <c r="J55" s="34">
        <v>0</v>
      </c>
      <c r="K55" s="34">
        <v>0</v>
      </c>
      <c r="L55" s="34">
        <v>0</v>
      </c>
      <c r="M55" s="34">
        <v>0</v>
      </c>
      <c r="N55" s="34">
        <v>0</v>
      </c>
      <c r="O55" s="34">
        <v>0</v>
      </c>
      <c r="P55" s="34">
        <v>0</v>
      </c>
      <c r="Q55" s="34">
        <v>0</v>
      </c>
      <c r="R55" s="34">
        <v>0</v>
      </c>
      <c r="S55" s="34">
        <v>0</v>
      </c>
      <c r="T55" s="34">
        <v>0</v>
      </c>
      <c r="U55" s="34">
        <v>0</v>
      </c>
      <c r="V55" s="34">
        <v>0</v>
      </c>
      <c r="W55" s="34">
        <v>0</v>
      </c>
      <c r="X55" s="34">
        <v>0</v>
      </c>
      <c r="Y55" s="34">
        <v>0</v>
      </c>
      <c r="Z55" s="34">
        <v>0</v>
      </c>
      <c r="AA55" s="34">
        <v>0</v>
      </c>
    </row>
    <row r="56" spans="1:27" x14ac:dyDescent="0.35">
      <c r="A56" s="31" t="s">
        <v>121</v>
      </c>
      <c r="B56" s="31" t="s">
        <v>34</v>
      </c>
      <c r="C56" s="34">
        <v>0</v>
      </c>
      <c r="D56" s="34">
        <v>0</v>
      </c>
      <c r="E56" s="34">
        <v>0</v>
      </c>
      <c r="F56" s="34">
        <v>0</v>
      </c>
      <c r="G56" s="34">
        <v>0</v>
      </c>
      <c r="H56" s="34">
        <v>0</v>
      </c>
      <c r="I56" s="34">
        <v>0</v>
      </c>
      <c r="J56" s="34">
        <v>0</v>
      </c>
      <c r="K56" s="34">
        <v>0</v>
      </c>
      <c r="L56" s="34">
        <v>0</v>
      </c>
      <c r="M56" s="34">
        <v>0</v>
      </c>
      <c r="N56" s="34">
        <v>0</v>
      </c>
      <c r="O56" s="34">
        <v>0</v>
      </c>
      <c r="P56" s="34">
        <v>0</v>
      </c>
      <c r="Q56" s="34">
        <v>0</v>
      </c>
      <c r="R56" s="34">
        <v>0</v>
      </c>
      <c r="S56" s="34">
        <v>0</v>
      </c>
      <c r="T56" s="34">
        <v>0</v>
      </c>
      <c r="U56" s="34">
        <v>0</v>
      </c>
      <c r="V56" s="34">
        <v>0</v>
      </c>
      <c r="W56" s="34">
        <v>0</v>
      </c>
      <c r="X56" s="34">
        <v>0</v>
      </c>
      <c r="Y56" s="34">
        <v>0</v>
      </c>
      <c r="Z56" s="34">
        <v>0</v>
      </c>
      <c r="AA56" s="34">
        <v>0</v>
      </c>
    </row>
    <row r="57" spans="1:27" x14ac:dyDescent="0.35">
      <c r="A57" s="31" t="s">
        <v>121</v>
      </c>
      <c r="B57" s="31" t="s">
        <v>70</v>
      </c>
      <c r="C57" s="34">
        <v>0</v>
      </c>
      <c r="D57" s="34">
        <v>0</v>
      </c>
      <c r="E57" s="34">
        <v>0</v>
      </c>
      <c r="F57" s="34">
        <v>0</v>
      </c>
      <c r="G57" s="34">
        <v>0</v>
      </c>
      <c r="H57" s="34">
        <v>0</v>
      </c>
      <c r="I57" s="34">
        <v>0</v>
      </c>
      <c r="J57" s="34">
        <v>0</v>
      </c>
      <c r="K57" s="34">
        <v>0</v>
      </c>
      <c r="L57" s="34">
        <v>0</v>
      </c>
      <c r="M57" s="34">
        <v>0</v>
      </c>
      <c r="N57" s="34">
        <v>0</v>
      </c>
      <c r="O57" s="34">
        <v>0</v>
      </c>
      <c r="P57" s="34">
        <v>0</v>
      </c>
      <c r="Q57" s="34">
        <v>0</v>
      </c>
      <c r="R57" s="34">
        <v>0</v>
      </c>
      <c r="S57" s="34">
        <v>0</v>
      </c>
      <c r="T57" s="34">
        <v>0</v>
      </c>
      <c r="U57" s="34">
        <v>0</v>
      </c>
      <c r="V57" s="34">
        <v>0</v>
      </c>
      <c r="W57" s="34">
        <v>0</v>
      </c>
      <c r="X57" s="34">
        <v>0</v>
      </c>
      <c r="Y57" s="34">
        <v>0</v>
      </c>
      <c r="Z57" s="34">
        <v>0</v>
      </c>
      <c r="AA57" s="34">
        <v>0</v>
      </c>
    </row>
    <row r="58" spans="1:27" x14ac:dyDescent="0.35">
      <c r="A58" s="31" t="s">
        <v>121</v>
      </c>
      <c r="B58" s="31" t="s">
        <v>52</v>
      </c>
      <c r="C58" s="34">
        <v>0</v>
      </c>
      <c r="D58" s="34">
        <v>0</v>
      </c>
      <c r="E58" s="34">
        <v>0</v>
      </c>
      <c r="F58" s="34">
        <v>0</v>
      </c>
      <c r="G58" s="34">
        <v>0</v>
      </c>
      <c r="H58" s="34">
        <v>0</v>
      </c>
      <c r="I58" s="34">
        <v>0</v>
      </c>
      <c r="J58" s="34">
        <v>0</v>
      </c>
      <c r="K58" s="34">
        <v>0</v>
      </c>
      <c r="L58" s="34">
        <v>0</v>
      </c>
      <c r="M58" s="34">
        <v>0</v>
      </c>
      <c r="N58" s="34">
        <v>0</v>
      </c>
      <c r="O58" s="34">
        <v>0</v>
      </c>
      <c r="P58" s="34">
        <v>0</v>
      </c>
      <c r="Q58" s="34">
        <v>0</v>
      </c>
      <c r="R58" s="34">
        <v>0</v>
      </c>
      <c r="S58" s="34">
        <v>0</v>
      </c>
      <c r="T58" s="34">
        <v>0</v>
      </c>
      <c r="U58" s="34">
        <v>0</v>
      </c>
      <c r="V58" s="34">
        <v>0</v>
      </c>
      <c r="W58" s="34">
        <v>0</v>
      </c>
      <c r="X58" s="34">
        <v>0</v>
      </c>
      <c r="Y58" s="34">
        <v>0</v>
      </c>
      <c r="Z58" s="34">
        <v>0</v>
      </c>
      <c r="AA58" s="34">
        <v>0</v>
      </c>
    </row>
    <row r="59" spans="1:27" x14ac:dyDescent="0.35">
      <c r="A59" s="38" t="s">
        <v>127</v>
      </c>
      <c r="B59" s="38"/>
      <c r="C59" s="35">
        <v>232539.362820724</v>
      </c>
      <c r="D59" s="35">
        <v>202664.34282922201</v>
      </c>
      <c r="E59" s="35">
        <v>206703.49078286602</v>
      </c>
      <c r="F59" s="35">
        <v>195066.43281295401</v>
      </c>
      <c r="G59" s="35">
        <v>185259.92029809399</v>
      </c>
      <c r="H59" s="35">
        <v>172730.80144880048</v>
      </c>
      <c r="I59" s="35">
        <v>154629.89626554499</v>
      </c>
      <c r="J59" s="35">
        <v>151312.16973560207</v>
      </c>
      <c r="K59" s="35">
        <v>125770.77441149994</v>
      </c>
      <c r="L59" s="35">
        <v>119798.20552842246</v>
      </c>
      <c r="M59" s="35">
        <v>102997.36136577092</v>
      </c>
      <c r="N59" s="35">
        <v>88847.08176920547</v>
      </c>
      <c r="O59" s="35">
        <v>82868.100647617815</v>
      </c>
      <c r="P59" s="35">
        <v>79728.864021472211</v>
      </c>
      <c r="Q59" s="35">
        <v>82660.786834221086</v>
      </c>
      <c r="R59" s="35">
        <v>70739.367760698966</v>
      </c>
      <c r="S59" s="35">
        <v>68143.00367101685</v>
      </c>
      <c r="T59" s="35">
        <v>59545.035769711743</v>
      </c>
      <c r="U59" s="35">
        <v>56331.883762286663</v>
      </c>
      <c r="V59" s="35">
        <v>54365.030815618557</v>
      </c>
      <c r="W59" s="35">
        <v>53675.197288934476</v>
      </c>
      <c r="X59" s="35">
        <v>48801.874993649391</v>
      </c>
      <c r="Y59" s="35">
        <v>54894.970329816322</v>
      </c>
      <c r="Z59" s="35">
        <v>52335.022140799236</v>
      </c>
      <c r="AA59" s="35">
        <v>47042.213114088168</v>
      </c>
    </row>
    <row r="61" spans="1:27"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x14ac:dyDescent="0.35">
      <c r="A64" s="31" t="s">
        <v>122</v>
      </c>
      <c r="B64" s="31" t="s">
        <v>18</v>
      </c>
      <c r="C64" s="34">
        <v>81125.56</v>
      </c>
      <c r="D64" s="34">
        <v>68913.866048737007</v>
      </c>
      <c r="E64" s="34">
        <v>44353.835209987999</v>
      </c>
      <c r="F64" s="34">
        <v>26420.96847344</v>
      </c>
      <c r="G64" s="34">
        <v>25763.853013264001</v>
      </c>
      <c r="H64" s="34">
        <v>25165.522219390001</v>
      </c>
      <c r="I64" s="34">
        <v>24315.383149050002</v>
      </c>
      <c r="J64" s="34">
        <v>23636.982091040001</v>
      </c>
      <c r="K64" s="34">
        <v>22642.370724013999</v>
      </c>
      <c r="L64" s="34">
        <v>21725.202440540001</v>
      </c>
      <c r="M64" s="34">
        <v>20547.859025963</v>
      </c>
      <c r="N64" s="34">
        <v>46692.141471679999</v>
      </c>
      <c r="O64" s="34">
        <v>53659.575855976</v>
      </c>
      <c r="P64" s="34">
        <v>31352.975333870003</v>
      </c>
      <c r="Q64" s="34">
        <v>53191.871795112995</v>
      </c>
      <c r="R64" s="34">
        <v>26756.567073006001</v>
      </c>
      <c r="S64" s="34">
        <v>8.9935819999999889E-2</v>
      </c>
      <c r="T64" s="34">
        <v>8.6246444999999991E-2</v>
      </c>
      <c r="U64" s="34">
        <v>8.355419E-2</v>
      </c>
      <c r="V64" s="34">
        <v>7.4026640000000005E-2</v>
      </c>
      <c r="W64" s="34">
        <v>9.4578059999999992E-2</v>
      </c>
      <c r="X64" s="34">
        <v>9.2252425999999998E-2</v>
      </c>
      <c r="Y64" s="34">
        <v>9.128029E-2</v>
      </c>
      <c r="Z64" s="34">
        <v>9.8812613999999993E-2</v>
      </c>
      <c r="AA64" s="34">
        <v>9.4076560000000004E-2</v>
      </c>
    </row>
    <row r="65" spans="1:27" x14ac:dyDescent="0.35">
      <c r="A65" s="31" t="s">
        <v>122</v>
      </c>
      <c r="B65" s="31" t="s">
        <v>30</v>
      </c>
      <c r="C65" s="34">
        <v>60655.249060000002</v>
      </c>
      <c r="D65" s="34">
        <v>59378.648000000001</v>
      </c>
      <c r="E65" s="34">
        <v>62784.868000000002</v>
      </c>
      <c r="F65" s="34">
        <v>6654.1374999999998</v>
      </c>
      <c r="G65" s="34">
        <v>6457.3675000000003</v>
      </c>
      <c r="H65" s="34">
        <v>6306.4944999999998</v>
      </c>
      <c r="I65" s="34">
        <v>6107.0895</v>
      </c>
      <c r="J65" s="34">
        <v>5970.4769999999999</v>
      </c>
      <c r="K65" s="34">
        <v>5654.6175000000003</v>
      </c>
      <c r="L65" s="34">
        <v>5461.2565000000004</v>
      </c>
      <c r="M65" s="34">
        <v>5223.5195000000003</v>
      </c>
      <c r="N65" s="34">
        <v>5407.3684999999996</v>
      </c>
      <c r="O65" s="34">
        <v>4694.5959999999995</v>
      </c>
      <c r="P65" s="34">
        <v>5642.5690000000004</v>
      </c>
      <c r="Q65" s="34">
        <v>0</v>
      </c>
      <c r="R65" s="34">
        <v>0</v>
      </c>
      <c r="S65" s="34">
        <v>0</v>
      </c>
      <c r="T65" s="34">
        <v>0</v>
      </c>
      <c r="U65" s="34">
        <v>0</v>
      </c>
      <c r="V65" s="34">
        <v>0</v>
      </c>
      <c r="W65" s="34">
        <v>0</v>
      </c>
      <c r="X65" s="34">
        <v>0</v>
      </c>
      <c r="Y65" s="34">
        <v>0</v>
      </c>
      <c r="Z65" s="34">
        <v>0</v>
      </c>
      <c r="AA65" s="34">
        <v>0</v>
      </c>
    </row>
    <row r="66" spans="1:27" x14ac:dyDescent="0.35">
      <c r="A66" s="31" t="s">
        <v>122</v>
      </c>
      <c r="B66" s="31" t="s">
        <v>63</v>
      </c>
      <c r="C66" s="34">
        <v>4846.4427889200006</v>
      </c>
      <c r="D66" s="34">
        <v>4091.8563489219996</v>
      </c>
      <c r="E66" s="34">
        <v>8704.7516415289992</v>
      </c>
      <c r="F66" s="34">
        <v>583.8869409388999</v>
      </c>
      <c r="G66" s="34">
        <v>39.589433122199992</v>
      </c>
      <c r="H66" s="34">
        <v>412.62893746200001</v>
      </c>
      <c r="I66" s="34">
        <v>140.88503985559998</v>
      </c>
      <c r="J66" s="34">
        <v>0.15383252799999986</v>
      </c>
      <c r="K66" s="34">
        <v>27.574049878499896</v>
      </c>
      <c r="L66" s="34">
        <v>97.387269467299902</v>
      </c>
      <c r="M66" s="34">
        <v>398.25441569129998</v>
      </c>
      <c r="N66" s="34">
        <v>7807.6667098569997</v>
      </c>
      <c r="O66" s="34">
        <v>9400.6867568340003</v>
      </c>
      <c r="P66" s="34">
        <v>5300.9229336179988</v>
      </c>
      <c r="Q66" s="34">
        <v>17991.383454061001</v>
      </c>
      <c r="R66" s="34">
        <v>6452.4434772240002</v>
      </c>
      <c r="S66" s="34">
        <v>18937.672583437001</v>
      </c>
      <c r="T66" s="34">
        <v>18765.569932311002</v>
      </c>
      <c r="U66" s="34">
        <v>20418.382196259998</v>
      </c>
      <c r="V66" s="34">
        <v>15072.709041969998</v>
      </c>
      <c r="W66" s="34">
        <v>20683.768406366999</v>
      </c>
      <c r="X66" s="34">
        <v>21263.796248110004</v>
      </c>
      <c r="Y66" s="34">
        <v>24730.983261735</v>
      </c>
      <c r="Z66" s="34">
        <v>6365.1725669999996</v>
      </c>
      <c r="AA66" s="34">
        <v>4803.6769639999993</v>
      </c>
    </row>
    <row r="67" spans="1:27"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x14ac:dyDescent="0.35">
      <c r="A68" s="31" t="s">
        <v>122</v>
      </c>
      <c r="B68" s="31" t="s">
        <v>66</v>
      </c>
      <c r="C68" s="34">
        <v>0</v>
      </c>
      <c r="D68" s="34">
        <v>0</v>
      </c>
      <c r="E68" s="34">
        <v>0</v>
      </c>
      <c r="F68" s="34">
        <v>0</v>
      </c>
      <c r="G68" s="34">
        <v>0</v>
      </c>
      <c r="H68" s="34">
        <v>0</v>
      </c>
      <c r="I68" s="34">
        <v>0</v>
      </c>
      <c r="J68" s="34">
        <v>0</v>
      </c>
      <c r="K68" s="34">
        <v>0</v>
      </c>
      <c r="L68" s="34">
        <v>0</v>
      </c>
      <c r="M68" s="34">
        <v>0</v>
      </c>
      <c r="N68" s="34">
        <v>0</v>
      </c>
      <c r="O68" s="34">
        <v>0</v>
      </c>
      <c r="P68" s="34">
        <v>0</v>
      </c>
      <c r="Q68" s="34">
        <v>0</v>
      </c>
      <c r="R68" s="34">
        <v>0</v>
      </c>
      <c r="S68" s="34">
        <v>0</v>
      </c>
      <c r="T68" s="34">
        <v>0</v>
      </c>
      <c r="U68" s="34">
        <v>0</v>
      </c>
      <c r="V68" s="34">
        <v>0</v>
      </c>
      <c r="W68" s="34">
        <v>0</v>
      </c>
      <c r="X68" s="34">
        <v>0</v>
      </c>
      <c r="Y68" s="34">
        <v>0</v>
      </c>
      <c r="Z68" s="34">
        <v>0</v>
      </c>
      <c r="AA68" s="34">
        <v>0</v>
      </c>
    </row>
    <row r="69" spans="1:27" x14ac:dyDescent="0.35">
      <c r="A69" s="31" t="s">
        <v>122</v>
      </c>
      <c r="B69" s="31" t="s">
        <v>65</v>
      </c>
      <c r="C69" s="34">
        <v>0</v>
      </c>
      <c r="D69" s="34">
        <v>0</v>
      </c>
      <c r="E69" s="34">
        <v>0</v>
      </c>
      <c r="F69" s="34">
        <v>0</v>
      </c>
      <c r="G69" s="34">
        <v>0</v>
      </c>
      <c r="H69" s="34">
        <v>0</v>
      </c>
      <c r="I69" s="34">
        <v>0</v>
      </c>
      <c r="J69" s="34">
        <v>0</v>
      </c>
      <c r="K69" s="34">
        <v>0</v>
      </c>
      <c r="L69" s="34">
        <v>0</v>
      </c>
      <c r="M69" s="34">
        <v>0</v>
      </c>
      <c r="N69" s="34">
        <v>0</v>
      </c>
      <c r="O69" s="34">
        <v>0</v>
      </c>
      <c r="P69" s="34">
        <v>0</v>
      </c>
      <c r="Q69" s="34">
        <v>0</v>
      </c>
      <c r="R69" s="34">
        <v>0</v>
      </c>
      <c r="S69" s="34">
        <v>0</v>
      </c>
      <c r="T69" s="34">
        <v>0</v>
      </c>
      <c r="U69" s="34">
        <v>0</v>
      </c>
      <c r="V69" s="34">
        <v>0</v>
      </c>
      <c r="W69" s="34">
        <v>0</v>
      </c>
      <c r="X69" s="34">
        <v>0</v>
      </c>
      <c r="Y69" s="34">
        <v>0</v>
      </c>
      <c r="Z69" s="34">
        <v>0</v>
      </c>
      <c r="AA69" s="34">
        <v>0</v>
      </c>
    </row>
    <row r="70" spans="1:27" x14ac:dyDescent="0.35">
      <c r="A70" s="31" t="s">
        <v>122</v>
      </c>
      <c r="B70" s="31" t="s">
        <v>34</v>
      </c>
      <c r="C70" s="34">
        <v>0</v>
      </c>
      <c r="D70" s="34">
        <v>0</v>
      </c>
      <c r="E70" s="34">
        <v>0</v>
      </c>
      <c r="F70" s="34">
        <v>0</v>
      </c>
      <c r="G70" s="34">
        <v>0</v>
      </c>
      <c r="H70" s="34">
        <v>0</v>
      </c>
      <c r="I70" s="34">
        <v>0</v>
      </c>
      <c r="J70" s="34">
        <v>0</v>
      </c>
      <c r="K70" s="34">
        <v>0</v>
      </c>
      <c r="L70" s="34">
        <v>0</v>
      </c>
      <c r="M70" s="34">
        <v>0</v>
      </c>
      <c r="N70" s="34">
        <v>0</v>
      </c>
      <c r="O70" s="34">
        <v>0</v>
      </c>
      <c r="P70" s="34">
        <v>0</v>
      </c>
      <c r="Q70" s="34">
        <v>0</v>
      </c>
      <c r="R70" s="34">
        <v>0</v>
      </c>
      <c r="S70" s="34">
        <v>0</v>
      </c>
      <c r="T70" s="34">
        <v>0</v>
      </c>
      <c r="U70" s="34">
        <v>0</v>
      </c>
      <c r="V70" s="34">
        <v>0</v>
      </c>
      <c r="W70" s="34">
        <v>0</v>
      </c>
      <c r="X70" s="34">
        <v>0</v>
      </c>
      <c r="Y70" s="34">
        <v>0</v>
      </c>
      <c r="Z70" s="34">
        <v>0</v>
      </c>
      <c r="AA70" s="34">
        <v>0</v>
      </c>
    </row>
    <row r="71" spans="1:27" x14ac:dyDescent="0.35">
      <c r="A71" s="31" t="s">
        <v>122</v>
      </c>
      <c r="B71" s="31" t="s">
        <v>70</v>
      </c>
      <c r="C71" s="34">
        <v>0</v>
      </c>
      <c r="D71" s="34">
        <v>0</v>
      </c>
      <c r="E71" s="34">
        <v>0</v>
      </c>
      <c r="F71" s="34">
        <v>0</v>
      </c>
      <c r="G71" s="34">
        <v>0</v>
      </c>
      <c r="H71" s="34">
        <v>0</v>
      </c>
      <c r="I71" s="34">
        <v>0</v>
      </c>
      <c r="J71" s="34">
        <v>0</v>
      </c>
      <c r="K71" s="34">
        <v>0</v>
      </c>
      <c r="L71" s="34">
        <v>0</v>
      </c>
      <c r="M71" s="34">
        <v>0</v>
      </c>
      <c r="N71" s="34">
        <v>0</v>
      </c>
      <c r="O71" s="34">
        <v>0</v>
      </c>
      <c r="P71" s="34">
        <v>0</v>
      </c>
      <c r="Q71" s="34">
        <v>0</v>
      </c>
      <c r="R71" s="34">
        <v>0</v>
      </c>
      <c r="S71" s="34">
        <v>0</v>
      </c>
      <c r="T71" s="34">
        <v>0</v>
      </c>
      <c r="U71" s="34">
        <v>0</v>
      </c>
      <c r="V71" s="34">
        <v>0</v>
      </c>
      <c r="W71" s="34">
        <v>0</v>
      </c>
      <c r="X71" s="34">
        <v>0</v>
      </c>
      <c r="Y71" s="34">
        <v>0</v>
      </c>
      <c r="Z71" s="34">
        <v>0</v>
      </c>
      <c r="AA71" s="34">
        <v>0</v>
      </c>
    </row>
    <row r="72" spans="1:27" x14ac:dyDescent="0.35">
      <c r="A72" s="31" t="s">
        <v>122</v>
      </c>
      <c r="B72" s="31" t="s">
        <v>52</v>
      </c>
      <c r="C72" s="34">
        <v>0</v>
      </c>
      <c r="D72" s="34">
        <v>0</v>
      </c>
      <c r="E72" s="34">
        <v>0</v>
      </c>
      <c r="F72" s="34">
        <v>0</v>
      </c>
      <c r="G72" s="34">
        <v>0</v>
      </c>
      <c r="H72" s="34">
        <v>0</v>
      </c>
      <c r="I72" s="34">
        <v>0</v>
      </c>
      <c r="J72" s="34">
        <v>0</v>
      </c>
      <c r="K72" s="34">
        <v>0</v>
      </c>
      <c r="L72" s="34">
        <v>0</v>
      </c>
      <c r="M72" s="34">
        <v>0</v>
      </c>
      <c r="N72" s="34">
        <v>0</v>
      </c>
      <c r="O72" s="34">
        <v>0</v>
      </c>
      <c r="P72" s="34">
        <v>0</v>
      </c>
      <c r="Q72" s="34">
        <v>0</v>
      </c>
      <c r="R72" s="34">
        <v>0</v>
      </c>
      <c r="S72" s="34">
        <v>0</v>
      </c>
      <c r="T72" s="34">
        <v>0</v>
      </c>
      <c r="U72" s="34">
        <v>0</v>
      </c>
      <c r="V72" s="34">
        <v>0</v>
      </c>
      <c r="W72" s="34">
        <v>0</v>
      </c>
      <c r="X72" s="34">
        <v>0</v>
      </c>
      <c r="Y72" s="34">
        <v>0</v>
      </c>
      <c r="Z72" s="34">
        <v>0</v>
      </c>
      <c r="AA72" s="34">
        <v>0</v>
      </c>
    </row>
    <row r="73" spans="1:27" x14ac:dyDescent="0.35">
      <c r="A73" s="38" t="s">
        <v>127</v>
      </c>
      <c r="B73" s="38"/>
      <c r="C73" s="35">
        <v>146627.25184891999</v>
      </c>
      <c r="D73" s="35">
        <v>132384.37039765902</v>
      </c>
      <c r="E73" s="35">
        <v>115843.454851517</v>
      </c>
      <c r="F73" s="35">
        <v>33658.992914378898</v>
      </c>
      <c r="G73" s="35">
        <v>32260.809946386202</v>
      </c>
      <c r="H73" s="35">
        <v>31884.645656852001</v>
      </c>
      <c r="I73" s="35">
        <v>30563.357688905602</v>
      </c>
      <c r="J73" s="35">
        <v>29607.612923568002</v>
      </c>
      <c r="K73" s="35">
        <v>28324.562273892501</v>
      </c>
      <c r="L73" s="35">
        <v>27283.846210007301</v>
      </c>
      <c r="M73" s="35">
        <v>26169.632941654301</v>
      </c>
      <c r="N73" s="35">
        <v>59907.176681536992</v>
      </c>
      <c r="O73" s="35">
        <v>67754.85861281</v>
      </c>
      <c r="P73" s="35">
        <v>42296.467267488006</v>
      </c>
      <c r="Q73" s="35">
        <v>71183.255249173992</v>
      </c>
      <c r="R73" s="35">
        <v>33209.010550229999</v>
      </c>
      <c r="S73" s="35">
        <v>18937.762519257001</v>
      </c>
      <c r="T73" s="35">
        <v>18765.656178756002</v>
      </c>
      <c r="U73" s="35">
        <v>20418.465750449999</v>
      </c>
      <c r="V73" s="35">
        <v>15072.783068609999</v>
      </c>
      <c r="W73" s="35">
        <v>20683.862984427</v>
      </c>
      <c r="X73" s="35">
        <v>21263.888500536003</v>
      </c>
      <c r="Y73" s="35">
        <v>24731.074542024999</v>
      </c>
      <c r="Z73" s="35">
        <v>6365.2713796139997</v>
      </c>
      <c r="AA73" s="35">
        <v>4803.7710405599992</v>
      </c>
    </row>
    <row r="75" spans="1:27"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x14ac:dyDescent="0.35">
      <c r="A78" s="31" t="s">
        <v>123</v>
      </c>
      <c r="B78" s="31" t="s">
        <v>18</v>
      </c>
      <c r="C78" s="34">
        <v>0</v>
      </c>
      <c r="D78" s="34">
        <v>2.7721585999999999E-2</v>
      </c>
      <c r="E78" s="34">
        <v>3.5366673000000001E-2</v>
      </c>
      <c r="F78" s="34">
        <v>3.4420525E-2</v>
      </c>
      <c r="G78" s="34">
        <v>3.2492022999999898E-2</v>
      </c>
      <c r="H78" s="34">
        <v>3.3331840000000001E-2</v>
      </c>
      <c r="I78" s="34">
        <v>3.2637800000000002E-2</v>
      </c>
      <c r="J78" s="34">
        <v>3.2994124999999999E-2</v>
      </c>
      <c r="K78" s="34">
        <v>3.5857019999999996E-2</v>
      </c>
      <c r="L78" s="34">
        <v>3.9619197999999994E-2</v>
      </c>
      <c r="M78" s="34">
        <v>3.5603065000000003E-2</v>
      </c>
      <c r="N78" s="34">
        <v>4.3118667999999999E-2</v>
      </c>
      <c r="O78" s="34">
        <v>4.2354179999999998E-2</v>
      </c>
      <c r="P78" s="34">
        <v>3.7488500000000001E-2</v>
      </c>
      <c r="Q78" s="34">
        <v>3.6426307999999998E-2</v>
      </c>
      <c r="R78" s="34">
        <v>3.9418633000000002E-2</v>
      </c>
      <c r="S78" s="34">
        <v>4.7045653999999999E-2</v>
      </c>
      <c r="T78" s="34">
        <v>4.7487312000000004E-2</v>
      </c>
      <c r="U78" s="34">
        <v>4.931659E-2</v>
      </c>
      <c r="V78" s="34">
        <v>4.2167205999999999E-2</v>
      </c>
      <c r="W78" s="34">
        <v>5.0987965000000003E-2</v>
      </c>
      <c r="X78" s="34">
        <v>4.9127119999999996E-2</v>
      </c>
      <c r="Y78" s="34">
        <v>4.4649116999999995E-2</v>
      </c>
      <c r="Z78" s="34">
        <v>4.2049457999999998E-2</v>
      </c>
      <c r="AA78" s="34">
        <v>4.0199657E-2</v>
      </c>
    </row>
    <row r="79" spans="1:27"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x14ac:dyDescent="0.35">
      <c r="A80" s="31" t="s">
        <v>123</v>
      </c>
      <c r="B80" s="31" t="s">
        <v>63</v>
      </c>
      <c r="C80" s="34">
        <v>4.5667335000000003E-2</v>
      </c>
      <c r="D80" s="34">
        <v>3.5465255999999994E-2</v>
      </c>
      <c r="E80" s="34">
        <v>4.3215977999999995E-2</v>
      </c>
      <c r="F80" s="34">
        <v>4.2592259500000007E-2</v>
      </c>
      <c r="G80" s="34">
        <v>3.7497872999999897E-2</v>
      </c>
      <c r="H80" s="34">
        <v>3.9573736999999901E-2</v>
      </c>
      <c r="I80" s="34">
        <v>3.8552905999999901E-2</v>
      </c>
      <c r="J80" s="34">
        <v>3.9006796999999996E-2</v>
      </c>
      <c r="K80" s="34">
        <v>4.1253352999999895E-2</v>
      </c>
      <c r="L80" s="34">
        <v>4.6702833999999901E-2</v>
      </c>
      <c r="M80" s="34">
        <v>3.8398503999999903E-2</v>
      </c>
      <c r="N80" s="34">
        <v>3.483387397</v>
      </c>
      <c r="O80" s="34">
        <v>4.9695572E-2</v>
      </c>
      <c r="P80" s="34">
        <v>3.9270975999999798E-2</v>
      </c>
      <c r="Q80" s="34">
        <v>4.1368325999999997E-2</v>
      </c>
      <c r="R80" s="34">
        <v>20.067767021999995</v>
      </c>
      <c r="S80" s="34">
        <v>87.351458735999984</v>
      </c>
      <c r="T80" s="34">
        <v>7.144867155</v>
      </c>
      <c r="U80" s="34">
        <v>95.435993210000007</v>
      </c>
      <c r="V80" s="34">
        <v>2.7324927000000002E-2</v>
      </c>
      <c r="W80" s="34">
        <v>56.307881578</v>
      </c>
      <c r="X80" s="34">
        <v>3.4579351999999904E-2</v>
      </c>
      <c r="Y80" s="34">
        <v>9.9020737329999999</v>
      </c>
      <c r="Z80" s="34">
        <v>111.823661359</v>
      </c>
      <c r="AA80" s="34">
        <v>53.672029734000006</v>
      </c>
    </row>
    <row r="81" spans="1:27" x14ac:dyDescent="0.35">
      <c r="A81" s="31" t="s">
        <v>123</v>
      </c>
      <c r="B81" s="31" t="s">
        <v>62</v>
      </c>
      <c r="C81" s="34">
        <v>0</v>
      </c>
      <c r="D81" s="34">
        <v>0</v>
      </c>
      <c r="E81" s="34">
        <v>0</v>
      </c>
      <c r="F81" s="34">
        <v>0</v>
      </c>
      <c r="G81" s="34">
        <v>0</v>
      </c>
      <c r="H81" s="34">
        <v>0</v>
      </c>
      <c r="I81" s="34">
        <v>0</v>
      </c>
      <c r="J81" s="34">
        <v>0</v>
      </c>
      <c r="K81" s="34">
        <v>0</v>
      </c>
      <c r="L81" s="34">
        <v>0</v>
      </c>
      <c r="M81" s="34">
        <v>0</v>
      </c>
      <c r="N81" s="34">
        <v>0</v>
      </c>
      <c r="O81" s="34">
        <v>0</v>
      </c>
      <c r="P81" s="34">
        <v>0</v>
      </c>
      <c r="Q81" s="34">
        <v>0</v>
      </c>
      <c r="R81" s="34">
        <v>0</v>
      </c>
      <c r="S81" s="34">
        <v>0</v>
      </c>
      <c r="T81" s="34">
        <v>0</v>
      </c>
      <c r="U81" s="34">
        <v>0</v>
      </c>
      <c r="V81" s="34">
        <v>0</v>
      </c>
      <c r="W81" s="34">
        <v>0</v>
      </c>
      <c r="X81" s="34">
        <v>0</v>
      </c>
      <c r="Y81" s="34">
        <v>0</v>
      </c>
      <c r="Z81" s="34">
        <v>0</v>
      </c>
      <c r="AA81" s="34">
        <v>0</v>
      </c>
    </row>
    <row r="82" spans="1:27" x14ac:dyDescent="0.35">
      <c r="A82" s="31" t="s">
        <v>123</v>
      </c>
      <c r="B82" s="31" t="s">
        <v>66</v>
      </c>
      <c r="C82" s="34">
        <v>0</v>
      </c>
      <c r="D82" s="34">
        <v>0</v>
      </c>
      <c r="E82" s="34">
        <v>0</v>
      </c>
      <c r="F82" s="34">
        <v>0</v>
      </c>
      <c r="G82" s="34">
        <v>0</v>
      </c>
      <c r="H82" s="34">
        <v>0</v>
      </c>
      <c r="I82" s="34">
        <v>0</v>
      </c>
      <c r="J82" s="34">
        <v>0</v>
      </c>
      <c r="K82" s="34">
        <v>0</v>
      </c>
      <c r="L82" s="34">
        <v>0</v>
      </c>
      <c r="M82" s="34">
        <v>0</v>
      </c>
      <c r="N82" s="34">
        <v>0</v>
      </c>
      <c r="O82" s="34">
        <v>0</v>
      </c>
      <c r="P82" s="34">
        <v>0</v>
      </c>
      <c r="Q82" s="34">
        <v>0</v>
      </c>
      <c r="R82" s="34">
        <v>0</v>
      </c>
      <c r="S82" s="34">
        <v>0</v>
      </c>
      <c r="T82" s="34">
        <v>0</v>
      </c>
      <c r="U82" s="34">
        <v>0</v>
      </c>
      <c r="V82" s="34">
        <v>0</v>
      </c>
      <c r="W82" s="34">
        <v>0</v>
      </c>
      <c r="X82" s="34">
        <v>0</v>
      </c>
      <c r="Y82" s="34">
        <v>0</v>
      </c>
      <c r="Z82" s="34">
        <v>0</v>
      </c>
      <c r="AA82" s="34">
        <v>0</v>
      </c>
    </row>
    <row r="83" spans="1:27" x14ac:dyDescent="0.35">
      <c r="A83" s="31" t="s">
        <v>123</v>
      </c>
      <c r="B83" s="31" t="s">
        <v>65</v>
      </c>
      <c r="C83" s="34">
        <v>0</v>
      </c>
      <c r="D83" s="34">
        <v>0</v>
      </c>
      <c r="E83" s="34">
        <v>0</v>
      </c>
      <c r="F83" s="34">
        <v>0</v>
      </c>
      <c r="G83" s="34">
        <v>0</v>
      </c>
      <c r="H83" s="34">
        <v>0</v>
      </c>
      <c r="I83" s="34">
        <v>0</v>
      </c>
      <c r="J83" s="34">
        <v>0</v>
      </c>
      <c r="K83" s="34">
        <v>0</v>
      </c>
      <c r="L83" s="34">
        <v>0</v>
      </c>
      <c r="M83" s="34">
        <v>0</v>
      </c>
      <c r="N83" s="34">
        <v>0</v>
      </c>
      <c r="O83" s="34">
        <v>0</v>
      </c>
      <c r="P83" s="34">
        <v>0</v>
      </c>
      <c r="Q83" s="34">
        <v>0</v>
      </c>
      <c r="R83" s="34">
        <v>0</v>
      </c>
      <c r="S83" s="34">
        <v>0</v>
      </c>
      <c r="T83" s="34">
        <v>0</v>
      </c>
      <c r="U83" s="34">
        <v>0</v>
      </c>
      <c r="V83" s="34">
        <v>0</v>
      </c>
      <c r="W83" s="34">
        <v>0</v>
      </c>
      <c r="X83" s="34">
        <v>0</v>
      </c>
      <c r="Y83" s="34">
        <v>0</v>
      </c>
      <c r="Z83" s="34">
        <v>0</v>
      </c>
      <c r="AA83" s="34">
        <v>0</v>
      </c>
    </row>
    <row r="84" spans="1:27" x14ac:dyDescent="0.35">
      <c r="A84" s="31" t="s">
        <v>123</v>
      </c>
      <c r="B84" s="31" t="s">
        <v>34</v>
      </c>
      <c r="C84" s="34">
        <v>0</v>
      </c>
      <c r="D84" s="34">
        <v>0</v>
      </c>
      <c r="E84" s="34">
        <v>0</v>
      </c>
      <c r="F84" s="34">
        <v>0</v>
      </c>
      <c r="G84" s="34">
        <v>0</v>
      </c>
      <c r="H84" s="34">
        <v>0</v>
      </c>
      <c r="I84" s="34">
        <v>0</v>
      </c>
      <c r="J84" s="34">
        <v>0</v>
      </c>
      <c r="K84" s="34">
        <v>0</v>
      </c>
      <c r="L84" s="34">
        <v>0</v>
      </c>
      <c r="M84" s="34">
        <v>0</v>
      </c>
      <c r="N84" s="34">
        <v>0</v>
      </c>
      <c r="O84" s="34">
        <v>0</v>
      </c>
      <c r="P84" s="34">
        <v>0</v>
      </c>
      <c r="Q84" s="34">
        <v>0</v>
      </c>
      <c r="R84" s="34">
        <v>0</v>
      </c>
      <c r="S84" s="34">
        <v>0</v>
      </c>
      <c r="T84" s="34">
        <v>0</v>
      </c>
      <c r="U84" s="34">
        <v>0</v>
      </c>
      <c r="V84" s="34">
        <v>0</v>
      </c>
      <c r="W84" s="34">
        <v>0</v>
      </c>
      <c r="X84" s="34">
        <v>0</v>
      </c>
      <c r="Y84" s="34">
        <v>0</v>
      </c>
      <c r="Z84" s="34">
        <v>0</v>
      </c>
      <c r="AA84" s="34">
        <v>0</v>
      </c>
    </row>
    <row r="85" spans="1:27" x14ac:dyDescent="0.35">
      <c r="A85" s="31" t="s">
        <v>123</v>
      </c>
      <c r="B85" s="31" t="s">
        <v>70</v>
      </c>
      <c r="C85" s="34">
        <v>0</v>
      </c>
      <c r="D85" s="34">
        <v>0</v>
      </c>
      <c r="E85" s="34">
        <v>0</v>
      </c>
      <c r="F85" s="34">
        <v>0</v>
      </c>
      <c r="G85" s="34">
        <v>0</v>
      </c>
      <c r="H85" s="34">
        <v>0</v>
      </c>
      <c r="I85" s="34">
        <v>0</v>
      </c>
      <c r="J85" s="34">
        <v>0</v>
      </c>
      <c r="K85" s="34">
        <v>0</v>
      </c>
      <c r="L85" s="34">
        <v>0</v>
      </c>
      <c r="M85" s="34">
        <v>0</v>
      </c>
      <c r="N85" s="34">
        <v>0</v>
      </c>
      <c r="O85" s="34">
        <v>0</v>
      </c>
      <c r="P85" s="34">
        <v>0</v>
      </c>
      <c r="Q85" s="34">
        <v>0</v>
      </c>
      <c r="R85" s="34">
        <v>0</v>
      </c>
      <c r="S85" s="34">
        <v>0</v>
      </c>
      <c r="T85" s="34">
        <v>0</v>
      </c>
      <c r="U85" s="34">
        <v>0</v>
      </c>
      <c r="V85" s="34">
        <v>0</v>
      </c>
      <c r="W85" s="34">
        <v>0</v>
      </c>
      <c r="X85" s="34">
        <v>0</v>
      </c>
      <c r="Y85" s="34">
        <v>0</v>
      </c>
      <c r="Z85" s="34">
        <v>0</v>
      </c>
      <c r="AA85" s="34">
        <v>0</v>
      </c>
    </row>
    <row r="86" spans="1:27" x14ac:dyDescent="0.35">
      <c r="A86" s="31" t="s">
        <v>123</v>
      </c>
      <c r="B86" s="31" t="s">
        <v>52</v>
      </c>
      <c r="C86" s="34">
        <v>0</v>
      </c>
      <c r="D86" s="34">
        <v>0</v>
      </c>
      <c r="E86" s="34">
        <v>0</v>
      </c>
      <c r="F86" s="34">
        <v>0</v>
      </c>
      <c r="G86" s="34">
        <v>0</v>
      </c>
      <c r="H86" s="34">
        <v>0</v>
      </c>
      <c r="I86" s="34">
        <v>0</v>
      </c>
      <c r="J86" s="34">
        <v>0</v>
      </c>
      <c r="K86" s="34">
        <v>0</v>
      </c>
      <c r="L86" s="34">
        <v>0</v>
      </c>
      <c r="M86" s="34">
        <v>0</v>
      </c>
      <c r="N86" s="34">
        <v>0</v>
      </c>
      <c r="O86" s="34">
        <v>0</v>
      </c>
      <c r="P86" s="34">
        <v>0</v>
      </c>
      <c r="Q86" s="34">
        <v>0</v>
      </c>
      <c r="R86" s="34">
        <v>0</v>
      </c>
      <c r="S86" s="34">
        <v>0</v>
      </c>
      <c r="T86" s="34">
        <v>0</v>
      </c>
      <c r="U86" s="34">
        <v>0</v>
      </c>
      <c r="V86" s="34">
        <v>0</v>
      </c>
      <c r="W86" s="34">
        <v>0</v>
      </c>
      <c r="X86" s="34">
        <v>0</v>
      </c>
      <c r="Y86" s="34">
        <v>0</v>
      </c>
      <c r="Z86" s="34">
        <v>0</v>
      </c>
      <c r="AA86" s="34">
        <v>0</v>
      </c>
    </row>
    <row r="87" spans="1:27" x14ac:dyDescent="0.35">
      <c r="A87" s="38" t="s">
        <v>127</v>
      </c>
      <c r="B87" s="38"/>
      <c r="C87" s="35">
        <v>4.5667335000000003E-2</v>
      </c>
      <c r="D87" s="35">
        <v>6.3186841999999993E-2</v>
      </c>
      <c r="E87" s="35">
        <v>7.8582651000000003E-2</v>
      </c>
      <c r="F87" s="35">
        <v>7.7012784500000014E-2</v>
      </c>
      <c r="G87" s="35">
        <v>6.9989895999999802E-2</v>
      </c>
      <c r="H87" s="35">
        <v>7.2905576999999902E-2</v>
      </c>
      <c r="I87" s="35">
        <v>7.1190705999999909E-2</v>
      </c>
      <c r="J87" s="35">
        <v>7.2000921999999995E-2</v>
      </c>
      <c r="K87" s="35">
        <v>7.7110372999999899E-2</v>
      </c>
      <c r="L87" s="35">
        <v>8.6322031999999896E-2</v>
      </c>
      <c r="M87" s="35">
        <v>7.4001568999999906E-2</v>
      </c>
      <c r="N87" s="35">
        <v>3.526506065</v>
      </c>
      <c r="O87" s="35">
        <v>9.2049751999999999E-2</v>
      </c>
      <c r="P87" s="35">
        <v>7.6759475999999799E-2</v>
      </c>
      <c r="Q87" s="35">
        <v>7.7794634000000001E-2</v>
      </c>
      <c r="R87" s="35">
        <v>20.107185654999995</v>
      </c>
      <c r="S87" s="35">
        <v>87.398504389999985</v>
      </c>
      <c r="T87" s="35">
        <v>7.1923544670000004</v>
      </c>
      <c r="U87" s="35">
        <v>95.48530980000001</v>
      </c>
      <c r="V87" s="35">
        <v>6.9492132999999998E-2</v>
      </c>
      <c r="W87" s="35">
        <v>56.358869542999997</v>
      </c>
      <c r="X87" s="35">
        <v>8.3706471999999893E-2</v>
      </c>
      <c r="Y87" s="35">
        <v>9.9467228500000004</v>
      </c>
      <c r="Z87" s="35">
        <v>111.86571081699999</v>
      </c>
      <c r="AA87" s="35">
        <v>53.712229391000008</v>
      </c>
    </row>
  </sheetData>
  <sheetProtection algorithmName="SHA-512" hashValue="+lLbQHiwwu8UKGbvvE/u0vMN9GIbsJDiHc0XFPur7g9edtCoEr7MUUUTznBee84zpXLvXWLQefrW6t7ja2Hs0A==" saltValue="P5rNWJnPSp6eAjDxeRXBqQ==" spinCount="100000" sheet="1" objects="1" scenarios="1"/>
  <mergeCells count="6">
    <mergeCell ref="A87:B87"/>
    <mergeCell ref="A17:B17"/>
    <mergeCell ref="A31:B31"/>
    <mergeCell ref="A45:B45"/>
    <mergeCell ref="A59:B59"/>
    <mergeCell ref="A73:B7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57E188"/>
  </sheetPr>
  <dimension ref="A1:AA87"/>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135</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136</v>
      </c>
      <c r="B2" s="18" t="s">
        <v>137</v>
      </c>
    </row>
    <row r="3" spans="1:27" x14ac:dyDescent="0.35">
      <c r="B3" s="18"/>
    </row>
    <row r="4" spans="1:27" x14ac:dyDescent="0.35">
      <c r="A4" s="18" t="s">
        <v>116</v>
      </c>
      <c r="B4" s="18"/>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0</v>
      </c>
      <c r="D6" s="34">
        <v>0</v>
      </c>
      <c r="E6" s="34">
        <v>0</v>
      </c>
      <c r="F6" s="34">
        <v>0</v>
      </c>
      <c r="G6" s="34">
        <v>0</v>
      </c>
      <c r="H6" s="34">
        <v>0</v>
      </c>
      <c r="I6" s="34">
        <v>0</v>
      </c>
      <c r="J6" s="34">
        <v>0</v>
      </c>
      <c r="K6" s="34">
        <v>0</v>
      </c>
      <c r="L6" s="34">
        <v>0</v>
      </c>
      <c r="M6" s="34">
        <v>0</v>
      </c>
      <c r="N6" s="34">
        <v>0</v>
      </c>
      <c r="O6" s="34">
        <v>0</v>
      </c>
      <c r="P6" s="34">
        <v>0</v>
      </c>
      <c r="Q6" s="34">
        <v>0</v>
      </c>
      <c r="R6" s="34">
        <v>0</v>
      </c>
      <c r="S6" s="34">
        <v>0</v>
      </c>
      <c r="T6" s="34">
        <v>0</v>
      </c>
      <c r="U6" s="34">
        <v>0</v>
      </c>
      <c r="V6" s="34">
        <v>0</v>
      </c>
      <c r="W6" s="34">
        <v>0</v>
      </c>
      <c r="X6" s="34">
        <v>0</v>
      </c>
      <c r="Y6" s="34">
        <v>0</v>
      </c>
      <c r="Z6" s="34">
        <v>0</v>
      </c>
      <c r="AA6" s="34">
        <v>0</v>
      </c>
    </row>
    <row r="7" spans="1:27" x14ac:dyDescent="0.35">
      <c r="A7" s="31" t="s">
        <v>38</v>
      </c>
      <c r="B7" s="31" t="s">
        <v>68</v>
      </c>
      <c r="C7" s="34">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c r="W7" s="34">
        <v>0</v>
      </c>
      <c r="X7" s="34">
        <v>0</v>
      </c>
      <c r="Y7" s="34">
        <v>0</v>
      </c>
      <c r="Z7" s="34">
        <v>0</v>
      </c>
      <c r="AA7" s="34">
        <v>0</v>
      </c>
    </row>
    <row r="8" spans="1:27" x14ac:dyDescent="0.35">
      <c r="A8" s="31" t="s">
        <v>38</v>
      </c>
      <c r="B8" s="31" t="s">
        <v>18</v>
      </c>
      <c r="C8" s="34">
        <v>0</v>
      </c>
      <c r="D8" s="34">
        <v>0.96470633929317595</v>
      </c>
      <c r="E8" s="34">
        <v>9.6276767690973333E-2</v>
      </c>
      <c r="F8" s="34">
        <v>5.9553852116727233E-3</v>
      </c>
      <c r="G8" s="34">
        <v>2.5977202337730001E-4</v>
      </c>
      <c r="H8" s="34">
        <v>8.5816294184313385E-3</v>
      </c>
      <c r="I8" s="34">
        <v>6.9718733362103651E-3</v>
      </c>
      <c r="J8" s="34">
        <v>1.4912498424576578E-2</v>
      </c>
      <c r="K8" s="34">
        <v>3.2574233464060576E-2</v>
      </c>
      <c r="L8" s="34">
        <v>9.7028681913250314E-2</v>
      </c>
      <c r="M8" s="34">
        <v>1.3406759387284424E-2</v>
      </c>
      <c r="N8" s="34">
        <v>0.3130469840341612</v>
      </c>
      <c r="O8" s="34">
        <v>3.0926396483214828E-2</v>
      </c>
      <c r="P8" s="34">
        <v>1.5470695120386134E-3</v>
      </c>
      <c r="Q8" s="34">
        <v>0.32960651577397831</v>
      </c>
      <c r="R8" s="34">
        <v>1.9327561275029305E-2</v>
      </c>
      <c r="S8" s="34">
        <v>54.149327367969512</v>
      </c>
      <c r="T8" s="34">
        <v>8.4803328377084687E-3</v>
      </c>
      <c r="U8" s="34">
        <v>1.8590048877879524E-2</v>
      </c>
      <c r="V8" s="34">
        <v>5.1730693797056985E-4</v>
      </c>
      <c r="W8" s="34">
        <v>7.0424940954422796E-2</v>
      </c>
      <c r="X8" s="34">
        <v>150998.49117242193</v>
      </c>
      <c r="Y8" s="34">
        <v>3.7934859816905445E-3</v>
      </c>
      <c r="Z8" s="34">
        <v>2.5122745951899783E-2</v>
      </c>
      <c r="AA8" s="34">
        <v>2.3047859831102041E-4</v>
      </c>
    </row>
    <row r="9" spans="1:27" x14ac:dyDescent="0.35">
      <c r="A9" s="31" t="s">
        <v>38</v>
      </c>
      <c r="B9" s="31" t="s">
        <v>30</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row>
    <row r="10" spans="1:27" x14ac:dyDescent="0.35">
      <c r="A10" s="31" t="s">
        <v>38</v>
      </c>
      <c r="B10" s="31" t="s">
        <v>63</v>
      </c>
      <c r="C10" s="34">
        <v>2.2127953983484869</v>
      </c>
      <c r="D10" s="34">
        <v>4.6253098700672735E-2</v>
      </c>
      <c r="E10" s="34">
        <v>0.136976626874135</v>
      </c>
      <c r="F10" s="34">
        <v>3.2702451369416435E-2</v>
      </c>
      <c r="G10" s="34">
        <v>2.6853844316701167E-2</v>
      </c>
      <c r="H10" s="34">
        <v>3.6973105215877156E-2</v>
      </c>
      <c r="I10" s="34">
        <v>3.5604722096653989E-2</v>
      </c>
      <c r="J10" s="34">
        <v>3.5177095833075683E-2</v>
      </c>
      <c r="K10" s="34">
        <v>3.6605041370500607E-2</v>
      </c>
      <c r="L10" s="34">
        <v>3.8153051476189387E-2</v>
      </c>
      <c r="M10" s="34">
        <v>3.4789675759531929E-2</v>
      </c>
      <c r="N10" s="34">
        <v>0.10923513887264401</v>
      </c>
      <c r="O10" s="34">
        <v>3.1499955048639797E-2</v>
      </c>
      <c r="P10" s="34">
        <v>2.088903419718326E-2</v>
      </c>
      <c r="Q10" s="34">
        <v>39538.476143879503</v>
      </c>
      <c r="R10" s="34">
        <v>0.12176987311761289</v>
      </c>
      <c r="S10" s="34">
        <v>229067.36464399492</v>
      </c>
      <c r="T10" s="34">
        <v>4.3135772237743704E-3</v>
      </c>
      <c r="U10" s="34">
        <v>7.6677860246388049E-2</v>
      </c>
      <c r="V10" s="34">
        <v>3.0169955134738214E-3</v>
      </c>
      <c r="W10" s="34">
        <v>2.8044720057752211E-2</v>
      </c>
      <c r="X10" s="34">
        <v>3.3623007440276992E-3</v>
      </c>
      <c r="Y10" s="34">
        <v>9.5350668660740007E-3</v>
      </c>
      <c r="Z10" s="34">
        <v>30329.560538755952</v>
      </c>
      <c r="AA10" s="34">
        <v>1.100200745093568E-3</v>
      </c>
    </row>
    <row r="11" spans="1:27" x14ac:dyDescent="0.35">
      <c r="A11" s="31" t="s">
        <v>38</v>
      </c>
      <c r="B11" s="31" t="s">
        <v>62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row>
    <row r="12" spans="1:27" x14ac:dyDescent="0.35">
      <c r="A12" s="31" t="s">
        <v>38</v>
      </c>
      <c r="B12" s="31" t="s">
        <v>66</v>
      </c>
      <c r="C12" s="34">
        <v>0</v>
      </c>
      <c r="D12" s="34">
        <v>16.271428298800224</v>
      </c>
      <c r="E12" s="34">
        <v>3.0802931008296941</v>
      </c>
      <c r="F12" s="34">
        <v>111239.01249710235</v>
      </c>
      <c r="G12" s="34">
        <v>254266.15168005598</v>
      </c>
      <c r="H12" s="34">
        <v>72901.473589938687</v>
      </c>
      <c r="I12" s="34">
        <v>448228.87197003351</v>
      </c>
      <c r="J12" s="34">
        <v>1455161.9222105877</v>
      </c>
      <c r="K12" s="34">
        <v>270824.42664799542</v>
      </c>
      <c r="L12" s="34">
        <v>2.8900912698990386</v>
      </c>
      <c r="M12" s="34">
        <v>8.7230753755853069E-2</v>
      </c>
      <c r="N12" s="34">
        <v>931273.32749601977</v>
      </c>
      <c r="O12" s="34">
        <v>63257.885247411919</v>
      </c>
      <c r="P12" s="34">
        <v>405799.99129929167</v>
      </c>
      <c r="Q12" s="34">
        <v>1993027.1272496858</v>
      </c>
      <c r="R12" s="34">
        <v>940665.99489522795</v>
      </c>
      <c r="S12" s="34">
        <v>1572347.2105181678</v>
      </c>
      <c r="T12" s="34">
        <v>211836.94935798639</v>
      </c>
      <c r="U12" s="34">
        <v>4610.2505910232221</v>
      </c>
      <c r="V12" s="34">
        <v>4.4419271227959002E-2</v>
      </c>
      <c r="W12" s="34">
        <v>169821.76082232612</v>
      </c>
      <c r="X12" s="34">
        <v>296013.43591205124</v>
      </c>
      <c r="Y12" s="34">
        <v>58482.673902636569</v>
      </c>
      <c r="Z12" s="34">
        <v>62798.808344863348</v>
      </c>
      <c r="AA12" s="34">
        <v>33486.655361981269</v>
      </c>
    </row>
    <row r="13" spans="1:27" x14ac:dyDescent="0.35">
      <c r="A13" s="31" t="s">
        <v>38</v>
      </c>
      <c r="B13" s="31" t="s">
        <v>65</v>
      </c>
      <c r="C13" s="34">
        <v>2.8578564510163056</v>
      </c>
      <c r="D13" s="34">
        <v>1060010.6366375675</v>
      </c>
      <c r="E13" s="34">
        <v>0.26312746657359543</v>
      </c>
      <c r="F13" s="34">
        <v>0.11862892969761431</v>
      </c>
      <c r="G13" s="34">
        <v>536265.2899046808</v>
      </c>
      <c r="H13" s="34">
        <v>2.4691719902355911</v>
      </c>
      <c r="I13" s="34">
        <v>229231.48738654997</v>
      </c>
      <c r="J13" s="34">
        <v>1116722.8569066061</v>
      </c>
      <c r="K13" s="34">
        <v>210375.98377352773</v>
      </c>
      <c r="L13" s="34">
        <v>188441.62793789367</v>
      </c>
      <c r="M13" s="34">
        <v>0.79520902664203841</v>
      </c>
      <c r="N13" s="34">
        <v>1014225.6523741295</v>
      </c>
      <c r="O13" s="34">
        <v>5.095906459556436E-2</v>
      </c>
      <c r="P13" s="34">
        <v>4.6915935157450812E-3</v>
      </c>
      <c r="Q13" s="34">
        <v>325871.67832407926</v>
      </c>
      <c r="R13" s="34">
        <v>18561.679251887814</v>
      </c>
      <c r="S13" s="34">
        <v>526203.44922235445</v>
      </c>
      <c r="T13" s="34">
        <v>25983.821586787162</v>
      </c>
      <c r="U13" s="34">
        <v>5.7987069464239356E-3</v>
      </c>
      <c r="V13" s="34">
        <v>0.33820431473725476</v>
      </c>
      <c r="W13" s="34">
        <v>193555.17195628525</v>
      </c>
      <c r="X13" s="34">
        <v>102359.04809002129</v>
      </c>
      <c r="Y13" s="34">
        <v>4034.9729816801878</v>
      </c>
      <c r="Z13" s="34">
        <v>9.5761811542252225E-3</v>
      </c>
      <c r="AA13" s="34">
        <v>9733.7116090129821</v>
      </c>
    </row>
    <row r="14" spans="1:27" x14ac:dyDescent="0.35">
      <c r="A14" s="31" t="s">
        <v>38</v>
      </c>
      <c r="B14" s="31" t="s">
        <v>34</v>
      </c>
      <c r="C14" s="34">
        <v>6.4596937906558303</v>
      </c>
      <c r="D14" s="34">
        <v>5.2447887531384088E-2</v>
      </c>
      <c r="E14" s="34">
        <v>0</v>
      </c>
      <c r="F14" s="34">
        <v>0</v>
      </c>
      <c r="G14" s="34">
        <v>1.7056190907882591E-3</v>
      </c>
      <c r="H14" s="34">
        <v>1.3352122019730936</v>
      </c>
      <c r="I14" s="34">
        <v>1.1529866430175009</v>
      </c>
      <c r="J14" s="34">
        <v>0.56073506645349558</v>
      </c>
      <c r="K14" s="34">
        <v>4.1725615520907358E-4</v>
      </c>
      <c r="L14" s="34">
        <v>332790.42693900329</v>
      </c>
      <c r="M14" s="34">
        <v>0.22366051059060033</v>
      </c>
      <c r="N14" s="34">
        <v>1016742.4610783281</v>
      </c>
      <c r="O14" s="34">
        <v>79884.114195321075</v>
      </c>
      <c r="P14" s="34">
        <v>7.2181039587583193E-4</v>
      </c>
      <c r="Q14" s="34">
        <v>385034.68090270448</v>
      </c>
      <c r="R14" s="34">
        <v>9.1093236728091899E-5</v>
      </c>
      <c r="S14" s="34">
        <v>11952.964050946004</v>
      </c>
      <c r="T14" s="34">
        <v>1.9201701571035931E-4</v>
      </c>
      <c r="U14" s="34">
        <v>0.29666884884040662</v>
      </c>
      <c r="V14" s="34">
        <v>4.3169517644220182E-3</v>
      </c>
      <c r="W14" s="34">
        <v>271964.81708833575</v>
      </c>
      <c r="X14" s="34">
        <v>29229.385728112</v>
      </c>
      <c r="Y14" s="34">
        <v>3.4946476018186887E-2</v>
      </c>
      <c r="Z14" s="34">
        <v>58316.743708272246</v>
      </c>
      <c r="AA14" s="34">
        <v>5.4613268974660492E-3</v>
      </c>
    </row>
    <row r="15" spans="1:27" x14ac:dyDescent="0.35">
      <c r="A15" s="31" t="s">
        <v>38</v>
      </c>
      <c r="B15" s="31" t="s">
        <v>70</v>
      </c>
      <c r="C15" s="34">
        <v>0</v>
      </c>
      <c r="D15" s="34">
        <v>0</v>
      </c>
      <c r="E15" s="34">
        <v>0</v>
      </c>
      <c r="F15" s="34">
        <v>8.0328530389351744</v>
      </c>
      <c r="G15" s="34">
        <v>0.41838249808508426</v>
      </c>
      <c r="H15" s="34">
        <v>0.30168839463819813</v>
      </c>
      <c r="I15" s="34">
        <v>0.28813012774775376</v>
      </c>
      <c r="J15" s="34">
        <v>0.30623102759354576</v>
      </c>
      <c r="K15" s="34">
        <v>0.39892022056586263</v>
      </c>
      <c r="L15" s="34">
        <v>0.72592200681994912</v>
      </c>
      <c r="M15" s="34">
        <v>0.21914022298089861</v>
      </c>
      <c r="N15" s="34">
        <v>2.3809545946993733</v>
      </c>
      <c r="O15" s="34">
        <v>0.11338383259269319</v>
      </c>
      <c r="P15" s="34">
        <v>0.11812991700017039</v>
      </c>
      <c r="Q15" s="34">
        <v>3.1212917867234649</v>
      </c>
      <c r="R15" s="34">
        <v>2.5822441791539146</v>
      </c>
      <c r="S15" s="34">
        <v>868495.19575811189</v>
      </c>
      <c r="T15" s="34">
        <v>6.3331684459858734E-2</v>
      </c>
      <c r="U15" s="34">
        <v>1.6618038445161294</v>
      </c>
      <c r="V15" s="34">
        <v>2.0844910804801331E-2</v>
      </c>
      <c r="W15" s="34">
        <v>57304.693767686113</v>
      </c>
      <c r="X15" s="34">
        <v>3.4189671609698588E-2</v>
      </c>
      <c r="Y15" s="34">
        <v>5.5387868051743261E-3</v>
      </c>
      <c r="Z15" s="34">
        <v>98586.805716184608</v>
      </c>
      <c r="AA15" s="34">
        <v>6.1925695131077752E-3</v>
      </c>
    </row>
    <row r="16" spans="1:27" x14ac:dyDescent="0.35">
      <c r="A16" s="31" t="s">
        <v>38</v>
      </c>
      <c r="B16" s="31" t="s">
        <v>52</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row>
    <row r="17" spans="1:27" x14ac:dyDescent="0.35">
      <c r="A17" s="38" t="s">
        <v>127</v>
      </c>
      <c r="B17" s="38"/>
      <c r="C17" s="35">
        <v>5.0706518493647925</v>
      </c>
      <c r="D17" s="35">
        <v>1060027.9190253043</v>
      </c>
      <c r="E17" s="35">
        <v>3.5766739619683978</v>
      </c>
      <c r="F17" s="35">
        <v>111239.16978386864</v>
      </c>
      <c r="G17" s="35">
        <v>790531.46869835316</v>
      </c>
      <c r="H17" s="35">
        <v>72903.988316663555</v>
      </c>
      <c r="I17" s="35">
        <v>677460.40193317889</v>
      </c>
      <c r="J17" s="35">
        <v>2571884.829206788</v>
      </c>
      <c r="K17" s="35">
        <v>481200.47960079799</v>
      </c>
      <c r="L17" s="35">
        <v>188444.65321089697</v>
      </c>
      <c r="M17" s="35">
        <v>0.93063621554470788</v>
      </c>
      <c r="N17" s="35">
        <v>1945499.4021522722</v>
      </c>
      <c r="O17" s="35">
        <v>63257.99863282805</v>
      </c>
      <c r="P17" s="35">
        <v>405800.01842698891</v>
      </c>
      <c r="Q17" s="35">
        <v>2358437.6113241604</v>
      </c>
      <c r="R17" s="35">
        <v>959227.81524455023</v>
      </c>
      <c r="S17" s="35">
        <v>2327672.1737118852</v>
      </c>
      <c r="T17" s="35">
        <v>237820.78373868362</v>
      </c>
      <c r="U17" s="35">
        <v>4610.3516576392931</v>
      </c>
      <c r="V17" s="35">
        <v>0.38615788841665816</v>
      </c>
      <c r="W17" s="35">
        <v>363377.0312482724</v>
      </c>
      <c r="X17" s="35">
        <v>549370.97853679513</v>
      </c>
      <c r="Y17" s="35">
        <v>62517.660212869603</v>
      </c>
      <c r="Z17" s="35">
        <v>93128.403582546409</v>
      </c>
      <c r="AA17" s="35">
        <v>43220.368301673589</v>
      </c>
    </row>
    <row r="18" spans="1:27" x14ac:dyDescent="0.35">
      <c r="A18" s="13"/>
      <c r="B18" s="13"/>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row>
    <row r="21" spans="1:27"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x14ac:dyDescent="0.35">
      <c r="A22" s="31" t="s">
        <v>119</v>
      </c>
      <c r="B22" s="31" t="s">
        <v>18</v>
      </c>
      <c r="C22" s="34">
        <v>0</v>
      </c>
      <c r="D22" s="34">
        <v>0.29975702076198002</v>
      </c>
      <c r="E22" s="34">
        <v>4.0740859168089593E-3</v>
      </c>
      <c r="F22" s="34">
        <v>1.4590624333444E-3</v>
      </c>
      <c r="G22" s="34">
        <v>0</v>
      </c>
      <c r="H22" s="34">
        <v>6.4707062540039989E-4</v>
      </c>
      <c r="I22" s="34">
        <v>2.8228566707086498E-4</v>
      </c>
      <c r="J22" s="34">
        <v>1.8246578056065797E-4</v>
      </c>
      <c r="K22" s="34">
        <v>7.2588876953200003E-4</v>
      </c>
      <c r="L22" s="34">
        <v>4.1583470060185201E-2</v>
      </c>
      <c r="M22" s="34">
        <v>3.6873772573513502E-4</v>
      </c>
      <c r="N22" s="34">
        <v>0.131389622817737</v>
      </c>
      <c r="O22" s="34">
        <v>2.71702514954474E-3</v>
      </c>
      <c r="P22" s="34">
        <v>2.6895324137499302E-4</v>
      </c>
      <c r="Q22" s="34">
        <v>0.25014690189244998</v>
      </c>
      <c r="R22" s="34">
        <v>1.4758884979272E-3</v>
      </c>
      <c r="S22" s="34">
        <v>53.903680347690702</v>
      </c>
      <c r="T22" s="34">
        <v>9.87721079111478E-4</v>
      </c>
      <c r="U22" s="34">
        <v>9.45314636556896E-5</v>
      </c>
      <c r="V22" s="34">
        <v>2.61275850627447E-4</v>
      </c>
      <c r="W22" s="34">
        <v>3.1467489853411901E-3</v>
      </c>
      <c r="X22" s="34">
        <v>150998.47350214</v>
      </c>
      <c r="Y22" s="34">
        <v>1.7261945454129401E-5</v>
      </c>
      <c r="Z22" s="34">
        <v>2.28662162767276E-5</v>
      </c>
      <c r="AA22" s="34">
        <v>2.1861808970710799E-5</v>
      </c>
    </row>
    <row r="23" spans="1:27"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x14ac:dyDescent="0.35">
      <c r="A24" s="31" t="s">
        <v>119</v>
      </c>
      <c r="B24" s="31" t="s">
        <v>63</v>
      </c>
      <c r="C24" s="34">
        <v>1.4496241509136749</v>
      </c>
      <c r="D24" s="34">
        <v>1.7827815592582699E-2</v>
      </c>
      <c r="E24" s="34">
        <v>1.154356293915062E-2</v>
      </c>
      <c r="F24" s="34">
        <v>3.636321748533046E-3</v>
      </c>
      <c r="G24" s="34">
        <v>5.6195872663085461E-3</v>
      </c>
      <c r="H24" s="34">
        <v>9.1761081796195489E-3</v>
      </c>
      <c r="I24" s="34">
        <v>9.2178240498189574E-3</v>
      </c>
      <c r="J24" s="34">
        <v>8.5929925381870737E-3</v>
      </c>
      <c r="K24" s="34">
        <v>9.7738093817476366E-3</v>
      </c>
      <c r="L24" s="34">
        <v>1.0115911925630135E-2</v>
      </c>
      <c r="M24" s="34">
        <v>8.718915309930202E-3</v>
      </c>
      <c r="N24" s="34">
        <v>3.9556135919856503E-2</v>
      </c>
      <c r="O24" s="34">
        <v>1.9514684372600559E-3</v>
      </c>
      <c r="P24" s="34">
        <v>3.3686431635600094E-3</v>
      </c>
      <c r="Q24" s="34">
        <v>39538.415696872842</v>
      </c>
      <c r="R24" s="34">
        <v>1.56598255418233E-2</v>
      </c>
      <c r="S24" s="34">
        <v>229066.59933159637</v>
      </c>
      <c r="T24" s="34">
        <v>1.5507848573072009E-3</v>
      </c>
      <c r="U24" s="34">
        <v>2.6808493200574154E-2</v>
      </c>
      <c r="V24" s="34">
        <v>1.077316212215232E-3</v>
      </c>
      <c r="W24" s="34">
        <v>1.428351558279459E-2</v>
      </c>
      <c r="X24" s="34">
        <v>1.7467991002748701E-3</v>
      </c>
      <c r="Y24" s="34">
        <v>8.0585882171730489E-3</v>
      </c>
      <c r="Z24" s="34">
        <v>7548.7514668203539</v>
      </c>
      <c r="AA24" s="34">
        <v>4.6531849406114214E-4</v>
      </c>
    </row>
    <row r="25" spans="1:27" x14ac:dyDescent="0.35">
      <c r="A25" s="31" t="s">
        <v>119</v>
      </c>
      <c r="B25" s="31" t="s">
        <v>62</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row>
    <row r="26" spans="1:27" x14ac:dyDescent="0.35">
      <c r="A26" s="31" t="s">
        <v>119</v>
      </c>
      <c r="B26" s="31" t="s">
        <v>66</v>
      </c>
      <c r="C26" s="34">
        <v>0</v>
      </c>
      <c r="D26" s="34">
        <v>3.1204030582937463</v>
      </c>
      <c r="E26" s="34">
        <v>0.5155292193477139</v>
      </c>
      <c r="F26" s="34">
        <v>0.45028259568839207</v>
      </c>
      <c r="G26" s="34">
        <v>0.22314574035362808</v>
      </c>
      <c r="H26" s="34">
        <v>0.17985610275440017</v>
      </c>
      <c r="I26" s="34">
        <v>1.1347100229930955E-2</v>
      </c>
      <c r="J26" s="34">
        <v>0.29674939938565842</v>
      </c>
      <c r="K26" s="34">
        <v>0.23976949268821215</v>
      </c>
      <c r="L26" s="34">
        <v>0.86037472651026348</v>
      </c>
      <c r="M26" s="34">
        <v>3.1098867419747198E-2</v>
      </c>
      <c r="N26" s="34">
        <v>8.131857503379452</v>
      </c>
      <c r="O26" s="34">
        <v>63255.711193298557</v>
      </c>
      <c r="P26" s="34">
        <v>405799.52199544443</v>
      </c>
      <c r="Q26" s="34">
        <v>1096780.5290347692</v>
      </c>
      <c r="R26" s="34">
        <v>0.12886815481194025</v>
      </c>
      <c r="S26" s="34">
        <v>276944.29905698565</v>
      </c>
      <c r="T26" s="34">
        <v>31552.26129153998</v>
      </c>
      <c r="U26" s="34">
        <v>4.3500934883778493E-2</v>
      </c>
      <c r="V26" s="34">
        <v>1.5006903415441994E-2</v>
      </c>
      <c r="W26" s="34">
        <v>60259.036487930563</v>
      </c>
      <c r="X26" s="34">
        <v>102143.18733610172</v>
      </c>
      <c r="Y26" s="34">
        <v>2.0724888135347269E-3</v>
      </c>
      <c r="Z26" s="34">
        <v>1.2453795018309984E-2</v>
      </c>
      <c r="AA26" s="34">
        <v>1.6313944818263679E-2</v>
      </c>
    </row>
    <row r="27" spans="1:27" x14ac:dyDescent="0.35">
      <c r="A27" s="31" t="s">
        <v>119</v>
      </c>
      <c r="B27" s="31" t="s">
        <v>65</v>
      </c>
      <c r="C27" s="34">
        <v>0.87648629373650833</v>
      </c>
      <c r="D27" s="34">
        <v>1060009.6155340686</v>
      </c>
      <c r="E27" s="34">
        <v>0.10158153624740329</v>
      </c>
      <c r="F27" s="34">
        <v>3.9141440354996442E-2</v>
      </c>
      <c r="G27" s="34">
        <v>0.20303537778324612</v>
      </c>
      <c r="H27" s="34">
        <v>0.24599554094091014</v>
      </c>
      <c r="I27" s="34">
        <v>2.0466862989649105E-2</v>
      </c>
      <c r="J27" s="34">
        <v>7.4846621946976074E-3</v>
      </c>
      <c r="K27" s="34">
        <v>6.0101753321133003E-2</v>
      </c>
      <c r="L27" s="34">
        <v>188441.14622210403</v>
      </c>
      <c r="M27" s="34">
        <v>0.2828557762756323</v>
      </c>
      <c r="N27" s="34">
        <v>876863.21277730924</v>
      </c>
      <c r="O27" s="34">
        <v>2.8211933698689285E-2</v>
      </c>
      <c r="P27" s="34">
        <v>1.6046437029204647E-3</v>
      </c>
      <c r="Q27" s="34">
        <v>293880.35510052874</v>
      </c>
      <c r="R27" s="34">
        <v>1.328484946587939E-2</v>
      </c>
      <c r="S27" s="34">
        <v>414893.95280291536</v>
      </c>
      <c r="T27" s="34">
        <v>0.43777764336403097</v>
      </c>
      <c r="U27" s="34">
        <v>1.3824452365544871E-3</v>
      </c>
      <c r="V27" s="34">
        <v>0.13169257810121918</v>
      </c>
      <c r="W27" s="34">
        <v>167874.20346508938</v>
      </c>
      <c r="X27" s="34">
        <v>77232.792601051042</v>
      </c>
      <c r="Y27" s="34">
        <v>4034.9529491954299</v>
      </c>
      <c r="Z27" s="34">
        <v>5.4494189814761045E-3</v>
      </c>
      <c r="AA27" s="34">
        <v>9733.7060038943418</v>
      </c>
    </row>
    <row r="28" spans="1:27" x14ac:dyDescent="0.35">
      <c r="A28" s="31" t="s">
        <v>119</v>
      </c>
      <c r="B28" s="31" t="s">
        <v>34</v>
      </c>
      <c r="C28" s="34">
        <v>3.9290105406704696</v>
      </c>
      <c r="D28" s="34">
        <v>1.6703926910872501E-3</v>
      </c>
      <c r="E28" s="34">
        <v>0</v>
      </c>
      <c r="F28" s="34">
        <v>0</v>
      </c>
      <c r="G28" s="34">
        <v>6.3854986396173394E-4</v>
      </c>
      <c r="H28" s="34">
        <v>0.71374629708593651</v>
      </c>
      <c r="I28" s="34">
        <v>0.48951859907732082</v>
      </c>
      <c r="J28" s="34">
        <v>0.24807196943360779</v>
      </c>
      <c r="K28" s="34">
        <v>7.0796662634353588E-5</v>
      </c>
      <c r="L28" s="34">
        <v>332785.75871087267</v>
      </c>
      <c r="M28" s="34">
        <v>9.4622759524945865E-2</v>
      </c>
      <c r="N28" s="34">
        <v>779208.32748004294</v>
      </c>
      <c r="O28" s="34">
        <v>0.10372489580680745</v>
      </c>
      <c r="P28" s="34">
        <v>2.9624285196051705E-4</v>
      </c>
      <c r="Q28" s="34">
        <v>202680.56285512701</v>
      </c>
      <c r="R28" s="34">
        <v>0</v>
      </c>
      <c r="S28" s="34">
        <v>2.589396757037064E-2</v>
      </c>
      <c r="T28" s="34">
        <v>5.5102281907727904E-5</v>
      </c>
      <c r="U28" s="34">
        <v>1.2336039647599542E-2</v>
      </c>
      <c r="V28" s="34">
        <v>1.8435610586071439E-3</v>
      </c>
      <c r="W28" s="34">
        <v>132655.87494652392</v>
      </c>
      <c r="X28" s="34">
        <v>29229.327336308641</v>
      </c>
      <c r="Y28" s="34">
        <v>2.7750675677691881E-2</v>
      </c>
      <c r="Z28" s="34">
        <v>2.138993226948275</v>
      </c>
      <c r="AA28" s="34">
        <v>2.4312872727937488E-3</v>
      </c>
    </row>
    <row r="29" spans="1:27" x14ac:dyDescent="0.35">
      <c r="A29" s="31" t="s">
        <v>119</v>
      </c>
      <c r="B29" s="31" t="s">
        <v>70</v>
      </c>
      <c r="C29" s="34">
        <v>0</v>
      </c>
      <c r="D29" s="34">
        <v>0</v>
      </c>
      <c r="E29" s="34">
        <v>0</v>
      </c>
      <c r="F29" s="34">
        <v>4.5416365925617157</v>
      </c>
      <c r="G29" s="34">
        <v>0.11623261896210173</v>
      </c>
      <c r="H29" s="34">
        <v>0.10174408959326821</v>
      </c>
      <c r="I29" s="34">
        <v>9.1305412502815986E-2</v>
      </c>
      <c r="J29" s="34">
        <v>0.11692578690321942</v>
      </c>
      <c r="K29" s="34">
        <v>0.10776605986297719</v>
      </c>
      <c r="L29" s="34">
        <v>0.5106804798903416</v>
      </c>
      <c r="M29" s="34">
        <v>8.8620245286895508E-2</v>
      </c>
      <c r="N29" s="34">
        <v>1.1553942042730081</v>
      </c>
      <c r="O29" s="34">
        <v>3.1174281995226392E-2</v>
      </c>
      <c r="P29" s="34">
        <v>3.9841075675036391E-2</v>
      </c>
      <c r="Q29" s="34">
        <v>2.027247530985453</v>
      </c>
      <c r="R29" s="34">
        <v>1.4804663431964022</v>
      </c>
      <c r="S29" s="34">
        <v>517071.98129267537</v>
      </c>
      <c r="T29" s="34">
        <v>2.6244063132323692E-2</v>
      </c>
      <c r="U29" s="34">
        <v>0.4503426518633814</v>
      </c>
      <c r="V29" s="34">
        <v>7.4471946716145529E-3</v>
      </c>
      <c r="W29" s="34">
        <v>57303.22407931753</v>
      </c>
      <c r="X29" s="34">
        <v>7.307397546327297E-3</v>
      </c>
      <c r="Y29" s="34">
        <v>1.8251903895780447E-3</v>
      </c>
      <c r="Z29" s="34">
        <v>13272.784142170813</v>
      </c>
      <c r="AA29" s="34">
        <v>7.0025893271737918E-4</v>
      </c>
    </row>
    <row r="30" spans="1:27" x14ac:dyDescent="0.35">
      <c r="A30" s="31" t="s">
        <v>119</v>
      </c>
      <c r="B30" s="31" t="s">
        <v>52</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row>
    <row r="31" spans="1:27" x14ac:dyDescent="0.35">
      <c r="A31" s="38" t="s">
        <v>127</v>
      </c>
      <c r="B31" s="38"/>
      <c r="C31" s="35">
        <v>2.3261104446501832</v>
      </c>
      <c r="D31" s="35">
        <v>1060013.0535219633</v>
      </c>
      <c r="E31" s="35">
        <v>0.63272840445107681</v>
      </c>
      <c r="F31" s="35">
        <v>0.49451942022526596</v>
      </c>
      <c r="G31" s="35">
        <v>0.43180070540318272</v>
      </c>
      <c r="H31" s="35">
        <v>0.43567482250033029</v>
      </c>
      <c r="I31" s="35">
        <v>4.1314072936469881E-2</v>
      </c>
      <c r="J31" s="35">
        <v>0.31300951989910375</v>
      </c>
      <c r="K31" s="35">
        <v>0.31037094416062477</v>
      </c>
      <c r="L31" s="35">
        <v>188442.05829621252</v>
      </c>
      <c r="M31" s="35">
        <v>0.32304229673104484</v>
      </c>
      <c r="N31" s="35">
        <v>876871.51558057137</v>
      </c>
      <c r="O31" s="35">
        <v>63255.744073725844</v>
      </c>
      <c r="P31" s="35">
        <v>405799.52723768452</v>
      </c>
      <c r="Q31" s="35">
        <v>1430199.5499790728</v>
      </c>
      <c r="R31" s="35">
        <v>0.15928871831757013</v>
      </c>
      <c r="S31" s="35">
        <v>920958.75487184501</v>
      </c>
      <c r="T31" s="35">
        <v>31552.701607689283</v>
      </c>
      <c r="U31" s="35">
        <v>7.1786404784562816E-2</v>
      </c>
      <c r="V31" s="35">
        <v>0.14803807357950385</v>
      </c>
      <c r="W31" s="35">
        <v>228133.25738328451</v>
      </c>
      <c r="X31" s="35">
        <v>330374.45518609183</v>
      </c>
      <c r="Y31" s="35">
        <v>4034.9630975344062</v>
      </c>
      <c r="Z31" s="35">
        <v>7548.7693929005709</v>
      </c>
      <c r="AA31" s="35">
        <v>9733.7228050194626</v>
      </c>
    </row>
    <row r="33" spans="1:27"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x14ac:dyDescent="0.35">
      <c r="A34" s="31" t="s">
        <v>120</v>
      </c>
      <c r="B34" s="31" t="s">
        <v>60</v>
      </c>
      <c r="C34" s="34">
        <v>0</v>
      </c>
      <c r="D34" s="34">
        <v>0</v>
      </c>
      <c r="E34" s="34">
        <v>0</v>
      </c>
      <c r="F34" s="34">
        <v>0</v>
      </c>
      <c r="G34" s="34">
        <v>0</v>
      </c>
      <c r="H34" s="34">
        <v>0</v>
      </c>
      <c r="I34" s="34">
        <v>0</v>
      </c>
      <c r="J34" s="34">
        <v>0</v>
      </c>
      <c r="K34" s="34">
        <v>0</v>
      </c>
      <c r="L34" s="34">
        <v>0</v>
      </c>
      <c r="M34" s="34">
        <v>0</v>
      </c>
      <c r="N34" s="34">
        <v>0</v>
      </c>
      <c r="O34" s="34">
        <v>0</v>
      </c>
      <c r="P34" s="34">
        <v>0</v>
      </c>
      <c r="Q34" s="34">
        <v>0</v>
      </c>
      <c r="R34" s="34">
        <v>0</v>
      </c>
      <c r="S34" s="34">
        <v>0</v>
      </c>
      <c r="T34" s="34">
        <v>0</v>
      </c>
      <c r="U34" s="34">
        <v>0</v>
      </c>
      <c r="V34" s="34">
        <v>0</v>
      </c>
      <c r="W34" s="34">
        <v>0</v>
      </c>
      <c r="X34" s="34">
        <v>0</v>
      </c>
      <c r="Y34" s="34">
        <v>0</v>
      </c>
      <c r="Z34" s="34">
        <v>0</v>
      </c>
      <c r="AA34" s="34">
        <v>0</v>
      </c>
    </row>
    <row r="35" spans="1:27"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x14ac:dyDescent="0.35">
      <c r="A36" s="31" t="s">
        <v>120</v>
      </c>
      <c r="B36" s="31" t="s">
        <v>18</v>
      </c>
      <c r="C36" s="34">
        <v>0</v>
      </c>
      <c r="D36" s="34">
        <v>0.198593870396991</v>
      </c>
      <c r="E36" s="34">
        <v>8.5787978064476803E-3</v>
      </c>
      <c r="F36" s="34">
        <v>6.7608502435493006E-4</v>
      </c>
      <c r="G36" s="34">
        <v>0</v>
      </c>
      <c r="H36" s="34">
        <v>2.6666376416928399E-4</v>
      </c>
      <c r="I36" s="34">
        <v>4.6791033835439998E-4</v>
      </c>
      <c r="J36" s="34">
        <v>2.8166935736440002E-3</v>
      </c>
      <c r="K36" s="34">
        <v>9.0735590975625502E-4</v>
      </c>
      <c r="L36" s="34">
        <v>1.33671035421E-2</v>
      </c>
      <c r="M36" s="34">
        <v>6.6109688164317799E-3</v>
      </c>
      <c r="N36" s="34">
        <v>3.6758453931410001E-2</v>
      </c>
      <c r="O36" s="34">
        <v>1.4815605636161999E-2</v>
      </c>
      <c r="P36" s="34">
        <v>2.09698695226956E-4</v>
      </c>
      <c r="Q36" s="34">
        <v>5.0423320877849002E-2</v>
      </c>
      <c r="R36" s="34">
        <v>7.1902046236063995E-3</v>
      </c>
      <c r="S36" s="34">
        <v>0.11395635434611301</v>
      </c>
      <c r="T36" s="34">
        <v>3.2968479085594797E-5</v>
      </c>
      <c r="U36" s="34">
        <v>1.4496175975804601E-4</v>
      </c>
      <c r="V36" s="34">
        <v>1.4184391476471201E-4</v>
      </c>
      <c r="W36" s="34">
        <v>4.06319422632501E-3</v>
      </c>
      <c r="X36" s="34">
        <v>1.6034572005973399E-2</v>
      </c>
      <c r="Y36" s="34">
        <v>3.4531402268307998E-5</v>
      </c>
      <c r="Z36" s="34">
        <v>3.892170915099E-3</v>
      </c>
      <c r="AA36" s="34">
        <v>1.04288867755478E-4</v>
      </c>
    </row>
    <row r="37" spans="1:27"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x14ac:dyDescent="0.35">
      <c r="A38" s="31" t="s">
        <v>120</v>
      </c>
      <c r="B38" s="31" t="s">
        <v>63</v>
      </c>
      <c r="C38" s="34">
        <v>0.19422197705812999</v>
      </c>
      <c r="D38" s="34">
        <v>7.2132253104760799E-3</v>
      </c>
      <c r="E38" s="34">
        <v>1.06389491665682E-2</v>
      </c>
      <c r="F38" s="34">
        <v>1.0039047914341698E-2</v>
      </c>
      <c r="G38" s="34">
        <v>5.1192251252346393E-3</v>
      </c>
      <c r="H38" s="34">
        <v>8.6976894768757192E-3</v>
      </c>
      <c r="I38" s="34">
        <v>8.5105362016100403E-3</v>
      </c>
      <c r="J38" s="34">
        <v>8.5747769287211999E-3</v>
      </c>
      <c r="K38" s="34">
        <v>8.0333849468579993E-3</v>
      </c>
      <c r="L38" s="34">
        <v>8.8251709070061614E-3</v>
      </c>
      <c r="M38" s="34">
        <v>7.8825336111593997E-3</v>
      </c>
      <c r="N38" s="34">
        <v>1.0892877801779999E-2</v>
      </c>
      <c r="O38" s="34">
        <v>1.45489747508294E-2</v>
      </c>
      <c r="P38" s="34">
        <v>2.6319422949787901E-3</v>
      </c>
      <c r="Q38" s="34">
        <v>4.1154963679352799E-2</v>
      </c>
      <c r="R38" s="34">
        <v>7.3029972272160001E-2</v>
      </c>
      <c r="S38" s="34">
        <v>0.551412270936538</v>
      </c>
      <c r="T38" s="34">
        <v>3.7640510793555E-4</v>
      </c>
      <c r="U38" s="34">
        <v>4.6097179707402404E-4</v>
      </c>
      <c r="V38" s="34">
        <v>3.3165150563206901E-4</v>
      </c>
      <c r="W38" s="34">
        <v>3.42259525045451E-4</v>
      </c>
      <c r="X38" s="34">
        <v>3.72646102232388E-4</v>
      </c>
      <c r="Y38" s="34">
        <v>1.7177258928629001E-4</v>
      </c>
      <c r="Z38" s="34">
        <v>1.53194106979521E-3</v>
      </c>
      <c r="AA38" s="34">
        <v>3.8894549894589E-4</v>
      </c>
    </row>
    <row r="39" spans="1:27" x14ac:dyDescent="0.35">
      <c r="A39" s="31" t="s">
        <v>120</v>
      </c>
      <c r="B39" s="31" t="s">
        <v>62</v>
      </c>
      <c r="C39" s="34">
        <v>0</v>
      </c>
      <c r="D39" s="34">
        <v>0</v>
      </c>
      <c r="E39" s="34">
        <v>0</v>
      </c>
      <c r="F39" s="34">
        <v>0</v>
      </c>
      <c r="G39" s="34">
        <v>0</v>
      </c>
      <c r="H39" s="34">
        <v>0</v>
      </c>
      <c r="I39" s="34">
        <v>0</v>
      </c>
      <c r="J39" s="34">
        <v>0</v>
      </c>
      <c r="K39" s="34">
        <v>0</v>
      </c>
      <c r="L39" s="34">
        <v>0</v>
      </c>
      <c r="M39" s="34">
        <v>0</v>
      </c>
      <c r="N39" s="34">
        <v>0</v>
      </c>
      <c r="O39" s="34">
        <v>0</v>
      </c>
      <c r="P39" s="34">
        <v>0</v>
      </c>
      <c r="Q39" s="34">
        <v>0</v>
      </c>
      <c r="R39" s="34">
        <v>0</v>
      </c>
      <c r="S39" s="34">
        <v>0</v>
      </c>
      <c r="T39" s="34">
        <v>0</v>
      </c>
      <c r="U39" s="34">
        <v>0</v>
      </c>
      <c r="V39" s="34">
        <v>0</v>
      </c>
      <c r="W39" s="34">
        <v>0</v>
      </c>
      <c r="X39" s="34">
        <v>0</v>
      </c>
      <c r="Y39" s="34">
        <v>0</v>
      </c>
      <c r="Z39" s="34">
        <v>0</v>
      </c>
      <c r="AA39" s="34">
        <v>0</v>
      </c>
    </row>
    <row r="40" spans="1:27" x14ac:dyDescent="0.35">
      <c r="A40" s="31" t="s">
        <v>120</v>
      </c>
      <c r="B40" s="31" t="s">
        <v>66</v>
      </c>
      <c r="C40" s="34">
        <v>0</v>
      </c>
      <c r="D40" s="34">
        <v>4.4078364744355785</v>
      </c>
      <c r="E40" s="34">
        <v>0.22023454143281185</v>
      </c>
      <c r="F40" s="34">
        <v>0.13937696844242534</v>
      </c>
      <c r="G40" s="34">
        <v>0.22716205414258447</v>
      </c>
      <c r="H40" s="34">
        <v>72901.094415600062</v>
      </c>
      <c r="I40" s="34">
        <v>424628.57106688275</v>
      </c>
      <c r="J40" s="34">
        <v>1258051.6367565207</v>
      </c>
      <c r="K40" s="34">
        <v>270822.92357263743</v>
      </c>
      <c r="L40" s="34">
        <v>6.2998152009557887E-3</v>
      </c>
      <c r="M40" s="34">
        <v>4.8932102945014964E-3</v>
      </c>
      <c r="N40" s="34">
        <v>0.10779882480883143</v>
      </c>
      <c r="O40" s="34">
        <v>2.658665496636468E-2</v>
      </c>
      <c r="P40" s="34">
        <v>0.39386594171798256</v>
      </c>
      <c r="Q40" s="34">
        <v>725413.90280189877</v>
      </c>
      <c r="R40" s="34">
        <v>714999.78844029445</v>
      </c>
      <c r="S40" s="34">
        <v>767669.40396890114</v>
      </c>
      <c r="T40" s="34">
        <v>1.5352936242448607E-2</v>
      </c>
      <c r="U40" s="34">
        <v>2.3696628421709234E-2</v>
      </c>
      <c r="V40" s="34">
        <v>4.7818217941311128E-3</v>
      </c>
      <c r="W40" s="34">
        <v>2.0681310151096036E-2</v>
      </c>
      <c r="X40" s="34">
        <v>49955.132614003305</v>
      </c>
      <c r="Y40" s="34">
        <v>58482.43131758114</v>
      </c>
      <c r="Z40" s="34">
        <v>54780.586238839118</v>
      </c>
      <c r="AA40" s="34">
        <v>4546.1314347501639</v>
      </c>
    </row>
    <row r="41" spans="1:27" x14ac:dyDescent="0.35">
      <c r="A41" s="31" t="s">
        <v>120</v>
      </c>
      <c r="B41" s="31" t="s">
        <v>65</v>
      </c>
      <c r="C41" s="34">
        <v>0.78383814457484802</v>
      </c>
      <c r="D41" s="34">
        <v>0.36123903007196434</v>
      </c>
      <c r="E41" s="34">
        <v>4.0543702424698956E-3</v>
      </c>
      <c r="F41" s="34">
        <v>0</v>
      </c>
      <c r="G41" s="34">
        <v>0.34753287903833358</v>
      </c>
      <c r="H41" s="34">
        <v>1.9131292647217704</v>
      </c>
      <c r="I41" s="34">
        <v>133606.43737541276</v>
      </c>
      <c r="J41" s="34">
        <v>1.7613365601749465E-2</v>
      </c>
      <c r="K41" s="34">
        <v>210375.70829180663</v>
      </c>
      <c r="L41" s="34">
        <v>4.0923533519613888E-3</v>
      </c>
      <c r="M41" s="34">
        <v>8.2936827671860319E-3</v>
      </c>
      <c r="N41" s="34">
        <v>1.259711281908704E-2</v>
      </c>
      <c r="O41" s="34">
        <v>3.6759696156446467E-3</v>
      </c>
      <c r="P41" s="34">
        <v>6.7793866468873862E-4</v>
      </c>
      <c r="Q41" s="34">
        <v>31991.316354516755</v>
      </c>
      <c r="R41" s="34">
        <v>1.8942389424878459E-2</v>
      </c>
      <c r="S41" s="34">
        <v>111309.43932529044</v>
      </c>
      <c r="T41" s="34">
        <v>6.1451019736036925E-3</v>
      </c>
      <c r="U41" s="34">
        <v>1.1325210613403361E-3</v>
      </c>
      <c r="V41" s="34">
        <v>0.20010871452975743</v>
      </c>
      <c r="W41" s="34">
        <v>1.0195912394841421E-2</v>
      </c>
      <c r="X41" s="34">
        <v>25124.718211487259</v>
      </c>
      <c r="Y41" s="34">
        <v>1.5233346595737306E-3</v>
      </c>
      <c r="Z41" s="34">
        <v>9.9793904434573128E-4</v>
      </c>
      <c r="AA41" s="34">
        <v>3.2276074383011636E-3</v>
      </c>
    </row>
    <row r="42" spans="1:27" x14ac:dyDescent="0.35">
      <c r="A42" s="31" t="s">
        <v>120</v>
      </c>
      <c r="B42" s="31" t="s">
        <v>34</v>
      </c>
      <c r="C42" s="34">
        <v>0.60090909115930002</v>
      </c>
      <c r="D42" s="34">
        <v>2.1824188162919999E-3</v>
      </c>
      <c r="E42" s="34">
        <v>0</v>
      </c>
      <c r="F42" s="34">
        <v>0</v>
      </c>
      <c r="G42" s="34">
        <v>2.33555367789179E-4</v>
      </c>
      <c r="H42" s="34">
        <v>0.170491797205791</v>
      </c>
      <c r="I42" s="34">
        <v>0.16701209483138998</v>
      </c>
      <c r="J42" s="34">
        <v>0.147772420773264</v>
      </c>
      <c r="K42" s="34">
        <v>1.9265719665268998E-4</v>
      </c>
      <c r="L42" s="34">
        <v>1.1909277268304599</v>
      </c>
      <c r="M42" s="34">
        <v>9.3837848772496211E-3</v>
      </c>
      <c r="N42" s="34">
        <v>20.638648746111901</v>
      </c>
      <c r="O42" s="34">
        <v>79884.009510000396</v>
      </c>
      <c r="P42" s="34">
        <v>1.7158978069468E-4</v>
      </c>
      <c r="Q42" s="34">
        <v>182354.11787535899</v>
      </c>
      <c r="R42" s="34">
        <v>3.4824265600034503E-5</v>
      </c>
      <c r="S42" s="34">
        <v>4.40853581115299E-5</v>
      </c>
      <c r="T42" s="34">
        <v>0</v>
      </c>
      <c r="U42" s="34">
        <v>4.5920670753986703E-5</v>
      </c>
      <c r="V42" s="34">
        <v>6.3198387760871996E-5</v>
      </c>
      <c r="W42" s="34">
        <v>102372.589780266</v>
      </c>
      <c r="X42" s="34">
        <v>4.9863548711756897E-2</v>
      </c>
      <c r="Y42" s="34">
        <v>6.1216577219922591E-4</v>
      </c>
      <c r="Z42" s="34">
        <v>5203.81399924179</v>
      </c>
      <c r="AA42" s="34">
        <v>4.2026987423134001E-4</v>
      </c>
    </row>
    <row r="43" spans="1:27" x14ac:dyDescent="0.35">
      <c r="A43" s="31" t="s">
        <v>120</v>
      </c>
      <c r="B43" s="31" t="s">
        <v>70</v>
      </c>
      <c r="C43" s="34">
        <v>0</v>
      </c>
      <c r="D43" s="34">
        <v>0</v>
      </c>
      <c r="E43" s="34">
        <v>0</v>
      </c>
      <c r="F43" s="34">
        <v>0.87686639155728008</v>
      </c>
      <c r="G43" s="34">
        <v>4.8352916213003999E-2</v>
      </c>
      <c r="H43" s="34">
        <v>6.3185765859624002E-2</v>
      </c>
      <c r="I43" s="34">
        <v>5.4281642002326401E-2</v>
      </c>
      <c r="J43" s="34">
        <v>6.3454649969386004E-2</v>
      </c>
      <c r="K43" s="34">
        <v>0.19446092783913599</v>
      </c>
      <c r="L43" s="34">
        <v>2.4453673188940799E-3</v>
      </c>
      <c r="M43" s="34">
        <v>6.9157861804275004E-3</v>
      </c>
      <c r="N43" s="34">
        <v>0.39664626205392001</v>
      </c>
      <c r="O43" s="34">
        <v>4.3569008772507203E-2</v>
      </c>
      <c r="P43" s="34">
        <v>1.18375596741228E-2</v>
      </c>
      <c r="Q43" s="34">
        <v>0.65096228889711993</v>
      </c>
      <c r="R43" s="34">
        <v>0.75912488445804005</v>
      </c>
      <c r="S43" s="34">
        <v>351421.73984192003</v>
      </c>
      <c r="T43" s="34">
        <v>4.1997560427983402E-3</v>
      </c>
      <c r="U43" s="34">
        <v>3.99786840281466E-3</v>
      </c>
      <c r="V43" s="34">
        <v>2.1963188094082102E-3</v>
      </c>
      <c r="W43" s="34">
        <v>6.6105754421724006E-2</v>
      </c>
      <c r="X43" s="34">
        <v>1.1971274671157399E-2</v>
      </c>
      <c r="Y43" s="34">
        <v>3.5570309204440998E-4</v>
      </c>
      <c r="Z43" s="34">
        <v>22126.344291973597</v>
      </c>
      <c r="AA43" s="34">
        <v>3.544713056556E-3</v>
      </c>
    </row>
    <row r="44" spans="1:27" x14ac:dyDescent="0.35">
      <c r="A44" s="31" t="s">
        <v>120</v>
      </c>
      <c r="B44" s="31" t="s">
        <v>52</v>
      </c>
      <c r="C44" s="34">
        <v>0</v>
      </c>
      <c r="D44" s="34">
        <v>0</v>
      </c>
      <c r="E44" s="34">
        <v>0</v>
      </c>
      <c r="F44" s="34">
        <v>0</v>
      </c>
      <c r="G44" s="34">
        <v>0</v>
      </c>
      <c r="H44" s="34">
        <v>0</v>
      </c>
      <c r="I44" s="34">
        <v>0</v>
      </c>
      <c r="J44" s="34">
        <v>0</v>
      </c>
      <c r="K44" s="34">
        <v>0</v>
      </c>
      <c r="L44" s="34">
        <v>0</v>
      </c>
      <c r="M44" s="34">
        <v>0</v>
      </c>
      <c r="N44" s="34">
        <v>0</v>
      </c>
      <c r="O44" s="34">
        <v>0</v>
      </c>
      <c r="P44" s="34">
        <v>0</v>
      </c>
      <c r="Q44" s="34">
        <v>0</v>
      </c>
      <c r="R44" s="34">
        <v>0</v>
      </c>
      <c r="S44" s="34">
        <v>0</v>
      </c>
      <c r="T44" s="34">
        <v>0</v>
      </c>
      <c r="U44" s="34">
        <v>0</v>
      </c>
      <c r="V44" s="34">
        <v>0</v>
      </c>
      <c r="W44" s="34">
        <v>0</v>
      </c>
      <c r="X44" s="34">
        <v>0</v>
      </c>
      <c r="Y44" s="34">
        <v>0</v>
      </c>
      <c r="Z44" s="34">
        <v>0</v>
      </c>
      <c r="AA44" s="34">
        <v>0</v>
      </c>
    </row>
    <row r="45" spans="1:27" x14ac:dyDescent="0.35">
      <c r="A45" s="38" t="s">
        <v>127</v>
      </c>
      <c r="B45" s="38"/>
      <c r="C45" s="35">
        <v>0.97806012163297806</v>
      </c>
      <c r="D45" s="35">
        <v>4.9748826002150093</v>
      </c>
      <c r="E45" s="35">
        <v>0.24350665864829762</v>
      </c>
      <c r="F45" s="35">
        <v>0.15009210138112197</v>
      </c>
      <c r="G45" s="35">
        <v>0.57981415830615268</v>
      </c>
      <c r="H45" s="35">
        <v>72903.016509218025</v>
      </c>
      <c r="I45" s="35">
        <v>558235.01742074208</v>
      </c>
      <c r="J45" s="35">
        <v>1258051.6657613567</v>
      </c>
      <c r="K45" s="35">
        <v>481198.6408051849</v>
      </c>
      <c r="L45" s="35">
        <v>3.2584443002023337E-2</v>
      </c>
      <c r="M45" s="35">
        <v>2.7680395489278711E-2</v>
      </c>
      <c r="N45" s="35">
        <v>0.16804726936110848</v>
      </c>
      <c r="O45" s="35">
        <v>5.962720496900073E-2</v>
      </c>
      <c r="P45" s="35">
        <v>0.39738552137287703</v>
      </c>
      <c r="Q45" s="35">
        <v>757405.31073470006</v>
      </c>
      <c r="R45" s="35">
        <v>714999.88760286069</v>
      </c>
      <c r="S45" s="35">
        <v>878979.50866281684</v>
      </c>
      <c r="T45" s="35">
        <v>2.1907411803073443E-2</v>
      </c>
      <c r="U45" s="35">
        <v>2.543508303988164E-2</v>
      </c>
      <c r="V45" s="35">
        <v>0.20536403174428533</v>
      </c>
      <c r="W45" s="35">
        <v>3.5282676297307913E-2</v>
      </c>
      <c r="X45" s="35">
        <v>75079.867232708668</v>
      </c>
      <c r="Y45" s="35">
        <v>58482.433047219791</v>
      </c>
      <c r="Z45" s="35">
        <v>54780.59266089015</v>
      </c>
      <c r="AA45" s="35">
        <v>4546.1351555919682</v>
      </c>
    </row>
    <row r="47" spans="1:27"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x14ac:dyDescent="0.35">
      <c r="A49" s="31" t="s">
        <v>121</v>
      </c>
      <c r="B49" s="31" t="s">
        <v>68</v>
      </c>
      <c r="C49" s="34">
        <v>0</v>
      </c>
      <c r="D49" s="34">
        <v>0</v>
      </c>
      <c r="E49" s="34">
        <v>0</v>
      </c>
      <c r="F49" s="34">
        <v>0</v>
      </c>
      <c r="G49" s="34">
        <v>0</v>
      </c>
      <c r="H49" s="34">
        <v>0</v>
      </c>
      <c r="I49" s="34">
        <v>0</v>
      </c>
      <c r="J49" s="34">
        <v>0</v>
      </c>
      <c r="K49" s="34">
        <v>0</v>
      </c>
      <c r="L49" s="34">
        <v>0</v>
      </c>
      <c r="M49" s="34">
        <v>0</v>
      </c>
      <c r="N49" s="34">
        <v>0</v>
      </c>
      <c r="O49" s="34">
        <v>0</v>
      </c>
      <c r="P49" s="34">
        <v>0</v>
      </c>
      <c r="Q49" s="34">
        <v>0</v>
      </c>
      <c r="R49" s="34">
        <v>0</v>
      </c>
      <c r="S49" s="34">
        <v>0</v>
      </c>
      <c r="T49" s="34">
        <v>0</v>
      </c>
      <c r="U49" s="34">
        <v>0</v>
      </c>
      <c r="V49" s="34">
        <v>0</v>
      </c>
      <c r="W49" s="34">
        <v>0</v>
      </c>
      <c r="X49" s="34">
        <v>0</v>
      </c>
      <c r="Y49" s="34">
        <v>0</v>
      </c>
      <c r="Z49" s="34">
        <v>0</v>
      </c>
      <c r="AA49" s="34">
        <v>0</v>
      </c>
    </row>
    <row r="50" spans="1:27" x14ac:dyDescent="0.35">
      <c r="A50" s="31" t="s">
        <v>121</v>
      </c>
      <c r="B50" s="31" t="s">
        <v>18</v>
      </c>
      <c r="C50" s="34">
        <v>0</v>
      </c>
      <c r="D50" s="34">
        <v>0.16124182393600001</v>
      </c>
      <c r="E50" s="34">
        <v>1.5791934443084802E-2</v>
      </c>
      <c r="F50" s="34">
        <v>2.34918106771482E-3</v>
      </c>
      <c r="G50" s="34">
        <v>2.5977202337730001E-4</v>
      </c>
      <c r="H50" s="34">
        <v>3.0444418030208002E-3</v>
      </c>
      <c r="I50" s="34">
        <v>3.9750521821871401E-3</v>
      </c>
      <c r="J50" s="34">
        <v>5.9693687868411002E-3</v>
      </c>
      <c r="K50" s="34">
        <v>1.1960976739091E-2</v>
      </c>
      <c r="L50" s="34">
        <v>1.4041643896895399E-2</v>
      </c>
      <c r="M50" s="34">
        <v>3.56541265845765E-3</v>
      </c>
      <c r="N50" s="34">
        <v>5.4070705414516702E-2</v>
      </c>
      <c r="O50" s="34">
        <v>1.0567776065521199E-2</v>
      </c>
      <c r="P50" s="34">
        <v>4.33746196011269E-4</v>
      </c>
      <c r="Q50" s="34">
        <v>1.3181211993256E-2</v>
      </c>
      <c r="R50" s="34">
        <v>1.51882121992726E-4</v>
      </c>
      <c r="S50" s="34">
        <v>3.1204993961836798E-2</v>
      </c>
      <c r="T50" s="34">
        <v>2.9898595613407899E-3</v>
      </c>
      <c r="U50" s="34">
        <v>1.28926551194941E-2</v>
      </c>
      <c r="V50" s="34">
        <v>6.0421928369452402E-5</v>
      </c>
      <c r="W50" s="34">
        <v>2.475198522903E-2</v>
      </c>
      <c r="X50" s="34">
        <v>7.8122182537319895E-4</v>
      </c>
      <c r="Y50" s="34">
        <v>3.38162417508754E-4</v>
      </c>
      <c r="Z50" s="34">
        <v>1.0643195637036399E-2</v>
      </c>
      <c r="AA50" s="34">
        <v>4.0094982498800002E-5</v>
      </c>
    </row>
    <row r="51" spans="1:27" x14ac:dyDescent="0.35">
      <c r="A51" s="31" t="s">
        <v>121</v>
      </c>
      <c r="B51" s="31" t="s">
        <v>30</v>
      </c>
      <c r="C51" s="34">
        <v>0</v>
      </c>
      <c r="D51" s="34">
        <v>0</v>
      </c>
      <c r="E51" s="34">
        <v>0</v>
      </c>
      <c r="F51" s="34">
        <v>0</v>
      </c>
      <c r="G51" s="34">
        <v>0</v>
      </c>
      <c r="H51" s="34">
        <v>0</v>
      </c>
      <c r="I51" s="34">
        <v>0</v>
      </c>
      <c r="J51" s="34">
        <v>0</v>
      </c>
      <c r="K51" s="34">
        <v>0</v>
      </c>
      <c r="L51" s="34">
        <v>0</v>
      </c>
      <c r="M51" s="34">
        <v>0</v>
      </c>
      <c r="N51" s="34">
        <v>0</v>
      </c>
      <c r="O51" s="34">
        <v>0</v>
      </c>
      <c r="P51" s="34">
        <v>0</v>
      </c>
      <c r="Q51" s="34">
        <v>0</v>
      </c>
      <c r="R51" s="34">
        <v>0</v>
      </c>
      <c r="S51" s="34">
        <v>0</v>
      </c>
      <c r="T51" s="34">
        <v>0</v>
      </c>
      <c r="U51" s="34">
        <v>0</v>
      </c>
      <c r="V51" s="34">
        <v>0</v>
      </c>
      <c r="W51" s="34">
        <v>0</v>
      </c>
      <c r="X51" s="34">
        <v>0</v>
      </c>
      <c r="Y51" s="34">
        <v>0</v>
      </c>
      <c r="Z51" s="34">
        <v>0</v>
      </c>
      <c r="AA51" s="34">
        <v>0</v>
      </c>
    </row>
    <row r="52" spans="1:27" x14ac:dyDescent="0.35">
      <c r="A52" s="31" t="s">
        <v>121</v>
      </c>
      <c r="B52" s="31" t="s">
        <v>63</v>
      </c>
      <c r="C52" s="34">
        <v>0.18909739993343999</v>
      </c>
      <c r="D52" s="34">
        <v>8.71050304705028E-3</v>
      </c>
      <c r="E52" s="34">
        <v>8.6330353221254989E-3</v>
      </c>
      <c r="F52" s="34">
        <v>9.0955778442605995E-3</v>
      </c>
      <c r="G52" s="34">
        <v>7.9121022816799197E-3</v>
      </c>
      <c r="H52" s="34">
        <v>9.0053958902354993E-3</v>
      </c>
      <c r="I52" s="34">
        <v>8.6692795673081503E-3</v>
      </c>
      <c r="J52" s="34">
        <v>8.6112000193572496E-3</v>
      </c>
      <c r="K52" s="34">
        <v>8.8352657476737997E-3</v>
      </c>
      <c r="L52" s="34">
        <v>8.89809861914506E-3</v>
      </c>
      <c r="M52" s="34">
        <v>7.8869097688156909E-3</v>
      </c>
      <c r="N52" s="34">
        <v>1.37632090142538E-2</v>
      </c>
      <c r="O52" s="34">
        <v>5.9788260316279195E-3</v>
      </c>
      <c r="P52" s="34">
        <v>6.45837801459276E-3</v>
      </c>
      <c r="Q52" s="34">
        <v>8.1533123103617999E-3</v>
      </c>
      <c r="R52" s="34">
        <v>6.6926262256715397E-3</v>
      </c>
      <c r="S52" s="34">
        <v>2.0402240466681799E-2</v>
      </c>
      <c r="T52" s="34">
        <v>8.853763763325E-4</v>
      </c>
      <c r="U52" s="34">
        <v>2.4848556613040401E-2</v>
      </c>
      <c r="V52" s="34">
        <v>5.9335440267953602E-4</v>
      </c>
      <c r="W52" s="34">
        <v>7.1168136625691198E-3</v>
      </c>
      <c r="X52" s="34">
        <v>4.5502314973321003E-4</v>
      </c>
      <c r="Y52" s="34">
        <v>4.5110703186399995E-4</v>
      </c>
      <c r="Z52" s="34">
        <v>8.64943885993638E-2</v>
      </c>
      <c r="AA52" s="34">
        <v>6.1576699032700805E-5</v>
      </c>
    </row>
    <row r="53" spans="1:27" x14ac:dyDescent="0.35">
      <c r="A53" s="31" t="s">
        <v>121</v>
      </c>
      <c r="B53" s="31" t="s">
        <v>62</v>
      </c>
      <c r="C53" s="34">
        <v>0</v>
      </c>
      <c r="D53" s="34">
        <v>0</v>
      </c>
      <c r="E53" s="34">
        <v>0</v>
      </c>
      <c r="F53" s="34">
        <v>0</v>
      </c>
      <c r="G53" s="34">
        <v>0</v>
      </c>
      <c r="H53" s="34">
        <v>0</v>
      </c>
      <c r="I53" s="34">
        <v>0</v>
      </c>
      <c r="J53" s="34">
        <v>0</v>
      </c>
      <c r="K53" s="34">
        <v>0</v>
      </c>
      <c r="L53" s="34">
        <v>0</v>
      </c>
      <c r="M53" s="34">
        <v>0</v>
      </c>
      <c r="N53" s="34">
        <v>0</v>
      </c>
      <c r="O53" s="34">
        <v>0</v>
      </c>
      <c r="P53" s="34">
        <v>0</v>
      </c>
      <c r="Q53" s="34">
        <v>0</v>
      </c>
      <c r="R53" s="34">
        <v>0</v>
      </c>
      <c r="S53" s="34">
        <v>0</v>
      </c>
      <c r="T53" s="34">
        <v>0</v>
      </c>
      <c r="U53" s="34">
        <v>0</v>
      </c>
      <c r="V53" s="34">
        <v>0</v>
      </c>
      <c r="W53" s="34">
        <v>0</v>
      </c>
      <c r="X53" s="34">
        <v>0</v>
      </c>
      <c r="Y53" s="34">
        <v>0</v>
      </c>
      <c r="Z53" s="34">
        <v>0</v>
      </c>
      <c r="AA53" s="34">
        <v>0</v>
      </c>
    </row>
    <row r="54" spans="1:27" x14ac:dyDescent="0.35">
      <c r="A54" s="31" t="s">
        <v>121</v>
      </c>
      <c r="B54" s="31" t="s">
        <v>66</v>
      </c>
      <c r="C54" s="34">
        <v>0</v>
      </c>
      <c r="D54" s="34">
        <v>2.7007467288305813</v>
      </c>
      <c r="E54" s="34">
        <v>0.33551265221480975</v>
      </c>
      <c r="F54" s="34">
        <v>111238.32789447982</v>
      </c>
      <c r="G54" s="34">
        <v>254265.68518876081</v>
      </c>
      <c r="H54" s="34">
        <v>1.7728324723114839E-2</v>
      </c>
      <c r="I54" s="34">
        <v>23600.261301336355</v>
      </c>
      <c r="J54" s="34">
        <v>197108.83900780397</v>
      </c>
      <c r="K54" s="34">
        <v>5.3018749958085162E-3</v>
      </c>
      <c r="L54" s="34">
        <v>3.8029126620298401E-3</v>
      </c>
      <c r="M54" s="34">
        <v>1.8704598471227137E-2</v>
      </c>
      <c r="N54" s="34">
        <v>0.92980581299766663</v>
      </c>
      <c r="O54" s="34">
        <v>0.65742971501278269</v>
      </c>
      <c r="P54" s="34">
        <v>4.1470553080298359E-2</v>
      </c>
      <c r="Q54" s="34">
        <v>110516.83695970656</v>
      </c>
      <c r="R54" s="34">
        <v>6.2513827727649587E-2</v>
      </c>
      <c r="S54" s="34">
        <v>243015.74986669133</v>
      </c>
      <c r="T54" s="34">
        <v>2.3923118633744109</v>
      </c>
      <c r="U54" s="34">
        <v>0.10500169204575874</v>
      </c>
      <c r="V54" s="34">
        <v>1.478610159531119E-2</v>
      </c>
      <c r="W54" s="34">
        <v>69522.014557502931</v>
      </c>
      <c r="X54" s="34">
        <v>143915.0900328604</v>
      </c>
      <c r="Y54" s="34">
        <v>8.2270645651911861E-2</v>
      </c>
      <c r="Z54" s="34">
        <v>1.5192400627972702E-2</v>
      </c>
      <c r="AA54" s="34">
        <v>28940.502705489991</v>
      </c>
    </row>
    <row r="55" spans="1:27" x14ac:dyDescent="0.35">
      <c r="A55" s="31" t="s">
        <v>121</v>
      </c>
      <c r="B55" s="31" t="s">
        <v>65</v>
      </c>
      <c r="C55" s="34">
        <v>0.26486936073886203</v>
      </c>
      <c r="D55" s="34">
        <v>0.1194254196457737</v>
      </c>
      <c r="E55" s="34">
        <v>3.5442257987371099E-2</v>
      </c>
      <c r="F55" s="34">
        <v>7.8313095496937921E-2</v>
      </c>
      <c r="G55" s="34">
        <v>536264.56432951777</v>
      </c>
      <c r="H55" s="34">
        <v>3.4554894846171864E-2</v>
      </c>
      <c r="I55" s="34">
        <v>95624.924058422694</v>
      </c>
      <c r="J55" s="34">
        <v>1116722.8142774624</v>
      </c>
      <c r="K55" s="34">
        <v>2.0789553401928321E-4</v>
      </c>
      <c r="L55" s="34">
        <v>6.0629459651311197E-4</v>
      </c>
      <c r="M55" s="34">
        <v>2.3392279625750402E-3</v>
      </c>
      <c r="N55" s="34">
        <v>1.1438921091485765E-2</v>
      </c>
      <c r="O55" s="34">
        <v>8.4646151409952289E-4</v>
      </c>
      <c r="P55" s="34">
        <v>3.9690131202665502E-4</v>
      </c>
      <c r="Q55" s="34">
        <v>1.3037193898142671E-3</v>
      </c>
      <c r="R55" s="34">
        <v>1.008621932165576E-3</v>
      </c>
      <c r="S55" s="34">
        <v>6.9292258069835206E-3</v>
      </c>
      <c r="T55" s="34">
        <v>2.155760205469457E-2</v>
      </c>
      <c r="U55" s="34">
        <v>3.8013566345673018E-4</v>
      </c>
      <c r="V55" s="34">
        <v>6.9493172325544293E-4</v>
      </c>
      <c r="W55" s="34">
        <v>3.079882664234436E-2</v>
      </c>
      <c r="X55" s="34">
        <v>1.5257010002960898</v>
      </c>
      <c r="Y55" s="34">
        <v>8.6502931639955501E-4</v>
      </c>
      <c r="Z55" s="34">
        <v>3.8282171465279889E-4</v>
      </c>
      <c r="AA55" s="34">
        <v>6.0505944403702646E-4</v>
      </c>
    </row>
    <row r="56" spans="1:27" x14ac:dyDescent="0.35">
      <c r="A56" s="31" t="s">
        <v>121</v>
      </c>
      <c r="B56" s="31" t="s">
        <v>34</v>
      </c>
      <c r="C56" s="34">
        <v>0.62088109483262999</v>
      </c>
      <c r="D56" s="34">
        <v>2.22416165219154E-3</v>
      </c>
      <c r="E56" s="34">
        <v>0</v>
      </c>
      <c r="F56" s="34">
        <v>0</v>
      </c>
      <c r="G56" s="34">
        <v>3.7706420145614E-4</v>
      </c>
      <c r="H56" s="34">
        <v>0.178722167807736</v>
      </c>
      <c r="I56" s="34">
        <v>0.17600938956009798</v>
      </c>
      <c r="J56" s="34">
        <v>5.9392391834586805E-2</v>
      </c>
      <c r="K56" s="34">
        <v>7.7489489085035996E-5</v>
      </c>
      <c r="L56" s="34">
        <v>1.2970402213912</v>
      </c>
      <c r="M56" s="34">
        <v>1.3973007736659699E-2</v>
      </c>
      <c r="N56" s="34">
        <v>1.66722224717439</v>
      </c>
      <c r="O56" s="34">
        <v>9.1296617023206008E-5</v>
      </c>
      <c r="P56" s="34">
        <v>0</v>
      </c>
      <c r="Q56" s="34">
        <v>0</v>
      </c>
      <c r="R56" s="34">
        <v>0</v>
      </c>
      <c r="S56" s="34">
        <v>0</v>
      </c>
      <c r="T56" s="34">
        <v>2.5322131406582402E-5</v>
      </c>
      <c r="U56" s="34">
        <v>1.5216438069646401E-4</v>
      </c>
      <c r="V56" s="34">
        <v>1.8298872106158002E-4</v>
      </c>
      <c r="W56" s="34">
        <v>0.71255691647999897</v>
      </c>
      <c r="X56" s="34">
        <v>3.1018611421615998E-3</v>
      </c>
      <c r="Y56" s="34">
        <v>2.2968246213503E-3</v>
      </c>
      <c r="Z56" s="34">
        <v>17340.1941964834</v>
      </c>
      <c r="AA56" s="34">
        <v>9.5132031540702002E-4</v>
      </c>
    </row>
    <row r="57" spans="1:27" x14ac:dyDescent="0.35">
      <c r="A57" s="31" t="s">
        <v>121</v>
      </c>
      <c r="B57" s="31" t="s">
        <v>70</v>
      </c>
      <c r="C57" s="34">
        <v>0</v>
      </c>
      <c r="D57" s="34">
        <v>0</v>
      </c>
      <c r="E57" s="34">
        <v>0</v>
      </c>
      <c r="F57" s="34">
        <v>0.91275745416134901</v>
      </c>
      <c r="G57" s="34">
        <v>0.10477030253502101</v>
      </c>
      <c r="H57" s="34">
        <v>5.0599872176054397E-2</v>
      </c>
      <c r="I57" s="34">
        <v>4.9462173323443999E-2</v>
      </c>
      <c r="J57" s="34">
        <v>5.1494777617151898E-2</v>
      </c>
      <c r="K57" s="34">
        <v>2.2160370853506597E-2</v>
      </c>
      <c r="L57" s="34">
        <v>0.111307945567896</v>
      </c>
      <c r="M57" s="34">
        <v>2.3247662307938999E-2</v>
      </c>
      <c r="N57" s="34">
        <v>0.51370607241635002</v>
      </c>
      <c r="O57" s="34">
        <v>7.9482068668799994E-3</v>
      </c>
      <c r="P57" s="34">
        <v>8.2091213700912005E-3</v>
      </c>
      <c r="Q57" s="34">
        <v>0.25295994146691198</v>
      </c>
      <c r="R57" s="34">
        <v>8.1618124221039985E-3</v>
      </c>
      <c r="S57" s="34">
        <v>0.28691143281149001</v>
      </c>
      <c r="T57" s="34">
        <v>1.4308663651393999E-2</v>
      </c>
      <c r="U57" s="34">
        <v>0.591541314100127</v>
      </c>
      <c r="V57" s="34">
        <v>3.9622019123939697E-3</v>
      </c>
      <c r="W57" s="34">
        <v>1.13959603483983</v>
      </c>
      <c r="X57" s="34">
        <v>7.43014692807551E-3</v>
      </c>
      <c r="Y57" s="34">
        <v>8.9518047236098201E-4</v>
      </c>
      <c r="Z57" s="34">
        <v>63187.595741192999</v>
      </c>
      <c r="AA57" s="34">
        <v>6.4999447642162598E-4</v>
      </c>
    </row>
    <row r="58" spans="1:27" x14ac:dyDescent="0.35">
      <c r="A58" s="31" t="s">
        <v>121</v>
      </c>
      <c r="B58" s="31" t="s">
        <v>52</v>
      </c>
      <c r="C58" s="34">
        <v>0</v>
      </c>
      <c r="D58" s="34">
        <v>0</v>
      </c>
      <c r="E58" s="34">
        <v>0</v>
      </c>
      <c r="F58" s="34">
        <v>0</v>
      </c>
      <c r="G58" s="34">
        <v>0</v>
      </c>
      <c r="H58" s="34">
        <v>0</v>
      </c>
      <c r="I58" s="34">
        <v>0</v>
      </c>
      <c r="J58" s="34">
        <v>0</v>
      </c>
      <c r="K58" s="34">
        <v>0</v>
      </c>
      <c r="L58" s="34">
        <v>0</v>
      </c>
      <c r="M58" s="34">
        <v>0</v>
      </c>
      <c r="N58" s="34">
        <v>0</v>
      </c>
      <c r="O58" s="34">
        <v>0</v>
      </c>
      <c r="P58" s="34">
        <v>0</v>
      </c>
      <c r="Q58" s="34">
        <v>0</v>
      </c>
      <c r="R58" s="34">
        <v>0</v>
      </c>
      <c r="S58" s="34">
        <v>0</v>
      </c>
      <c r="T58" s="34">
        <v>0</v>
      </c>
      <c r="U58" s="34">
        <v>0</v>
      </c>
      <c r="V58" s="34">
        <v>0</v>
      </c>
      <c r="W58" s="34">
        <v>0</v>
      </c>
      <c r="X58" s="34">
        <v>0</v>
      </c>
      <c r="Y58" s="34">
        <v>0</v>
      </c>
      <c r="Z58" s="34">
        <v>0</v>
      </c>
      <c r="AA58" s="34">
        <v>0</v>
      </c>
    </row>
    <row r="59" spans="1:27" x14ac:dyDescent="0.35">
      <c r="A59" s="38" t="s">
        <v>127</v>
      </c>
      <c r="B59" s="38"/>
      <c r="C59" s="35">
        <v>0.45396676067230202</v>
      </c>
      <c r="D59" s="35">
        <v>2.9901244754594054</v>
      </c>
      <c r="E59" s="35">
        <v>0.39537987996739116</v>
      </c>
      <c r="F59" s="35">
        <v>111238.41765233423</v>
      </c>
      <c r="G59" s="35">
        <v>790530.25769015285</v>
      </c>
      <c r="H59" s="35">
        <v>6.4333057262543E-2</v>
      </c>
      <c r="I59" s="35">
        <v>119225.19800409079</v>
      </c>
      <c r="J59" s="35">
        <v>1313831.6678658351</v>
      </c>
      <c r="K59" s="35">
        <v>2.6306013016592602E-2</v>
      </c>
      <c r="L59" s="35">
        <v>2.7348949774583412E-2</v>
      </c>
      <c r="M59" s="35">
        <v>3.2496148861075519E-2</v>
      </c>
      <c r="N59" s="35">
        <v>1.0090786485179228</v>
      </c>
      <c r="O59" s="35">
        <v>0.67482277862403128</v>
      </c>
      <c r="P59" s="35">
        <v>4.8759578602929038E-2</v>
      </c>
      <c r="Q59" s="35">
        <v>110516.85959795026</v>
      </c>
      <c r="R59" s="35">
        <v>7.0366958007479441E-2</v>
      </c>
      <c r="S59" s="35">
        <v>243015.80840315158</v>
      </c>
      <c r="T59" s="35">
        <v>2.4177447013667788</v>
      </c>
      <c r="U59" s="35">
        <v>0.14312303944174998</v>
      </c>
      <c r="V59" s="35">
        <v>1.6134809649615622E-2</v>
      </c>
      <c r="W59" s="35">
        <v>69522.077225128465</v>
      </c>
      <c r="X59" s="35">
        <v>143916.61697010568</v>
      </c>
      <c r="Y59" s="35">
        <v>8.3924944417684166E-2</v>
      </c>
      <c r="Z59" s="35">
        <v>0.1127128065790257</v>
      </c>
      <c r="AA59" s="35">
        <v>28940.503412221118</v>
      </c>
    </row>
    <row r="61" spans="1:27"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x14ac:dyDescent="0.35">
      <c r="A64" s="31" t="s">
        <v>122</v>
      </c>
      <c r="B64" s="31" t="s">
        <v>18</v>
      </c>
      <c r="C64" s="34">
        <v>0</v>
      </c>
      <c r="D64" s="34">
        <v>0.17341160558558899</v>
      </c>
      <c r="E64" s="34">
        <v>3.7801516809456301E-2</v>
      </c>
      <c r="F64" s="34">
        <v>4.33731637459103E-4</v>
      </c>
      <c r="G64" s="34">
        <v>0</v>
      </c>
      <c r="H64" s="34">
        <v>1.6062973024612401E-4</v>
      </c>
      <c r="I64" s="34">
        <v>2.4723808814131E-4</v>
      </c>
      <c r="J64" s="34">
        <v>4.7314244866060001E-4</v>
      </c>
      <c r="K64" s="34">
        <v>5.9891520697846192E-3</v>
      </c>
      <c r="L64" s="34">
        <v>1.5673140963116502E-2</v>
      </c>
      <c r="M64" s="34">
        <v>2.8616401866598598E-3</v>
      </c>
      <c r="N64" s="34">
        <v>6.8375974285080007E-2</v>
      </c>
      <c r="O64" s="34">
        <v>1.41100720784364E-3</v>
      </c>
      <c r="P64" s="34">
        <v>5.5039178468925E-4</v>
      </c>
      <c r="Q64" s="34">
        <v>1.53027681281321E-2</v>
      </c>
      <c r="R64" s="34">
        <v>3.05427494397781E-4</v>
      </c>
      <c r="S64" s="34">
        <v>8.1099569619837303E-2</v>
      </c>
      <c r="T64" s="34">
        <v>3.2479897359326699E-4</v>
      </c>
      <c r="U64" s="34">
        <v>5.2643102879749808E-4</v>
      </c>
      <c r="V64" s="34">
        <v>5.37652442089585E-5</v>
      </c>
      <c r="W64" s="34">
        <v>2.8073985245766601E-2</v>
      </c>
      <c r="X64" s="34">
        <v>6.6447167301509399E-4</v>
      </c>
      <c r="Y64" s="34">
        <v>3.3684948986856603E-3</v>
      </c>
      <c r="Z64" s="34">
        <v>1.03840214202214E-2</v>
      </c>
      <c r="AA64" s="34">
        <v>1.6177100023712699E-5</v>
      </c>
    </row>
    <row r="65" spans="1:27" x14ac:dyDescent="0.35">
      <c r="A65" s="31" t="s">
        <v>122</v>
      </c>
      <c r="B65" s="31" t="s">
        <v>30</v>
      </c>
      <c r="C65" s="34">
        <v>0</v>
      </c>
      <c r="D65" s="34">
        <v>0</v>
      </c>
      <c r="E65" s="34">
        <v>0</v>
      </c>
      <c r="F65" s="34">
        <v>0</v>
      </c>
      <c r="G65" s="34">
        <v>0</v>
      </c>
      <c r="H65" s="34">
        <v>0</v>
      </c>
      <c r="I65" s="34">
        <v>0</v>
      </c>
      <c r="J65" s="34">
        <v>0</v>
      </c>
      <c r="K65" s="34">
        <v>0</v>
      </c>
      <c r="L65" s="34">
        <v>0</v>
      </c>
      <c r="M65" s="34">
        <v>0</v>
      </c>
      <c r="N65" s="34">
        <v>0</v>
      </c>
      <c r="O65" s="34">
        <v>0</v>
      </c>
      <c r="P65" s="34">
        <v>0</v>
      </c>
      <c r="Q65" s="34">
        <v>0</v>
      </c>
      <c r="R65" s="34">
        <v>0</v>
      </c>
      <c r="S65" s="34">
        <v>0</v>
      </c>
      <c r="T65" s="34">
        <v>0</v>
      </c>
      <c r="U65" s="34">
        <v>0</v>
      </c>
      <c r="V65" s="34">
        <v>0</v>
      </c>
      <c r="W65" s="34">
        <v>0</v>
      </c>
      <c r="X65" s="34">
        <v>0</v>
      </c>
      <c r="Y65" s="34">
        <v>0</v>
      </c>
      <c r="Z65" s="34">
        <v>0</v>
      </c>
      <c r="AA65" s="34">
        <v>0</v>
      </c>
    </row>
    <row r="66" spans="1:27" x14ac:dyDescent="0.35">
      <c r="A66" s="31" t="s">
        <v>122</v>
      </c>
      <c r="B66" s="31" t="s">
        <v>63</v>
      </c>
      <c r="C66" s="34">
        <v>0.19240728267103199</v>
      </c>
      <c r="D66" s="34">
        <v>7.5471364651279998E-3</v>
      </c>
      <c r="E66" s="34">
        <v>9.4930135368750002E-2</v>
      </c>
      <c r="F66" s="34">
        <v>6.9688083755949104E-4</v>
      </c>
      <c r="G66" s="34">
        <v>6.3547768668575997E-4</v>
      </c>
      <c r="H66" s="34">
        <v>6.2538048703159998E-4</v>
      </c>
      <c r="I66" s="34">
        <v>7.3720088785044001E-4</v>
      </c>
      <c r="J66" s="34">
        <v>7.9314408438451204E-4</v>
      </c>
      <c r="K66" s="34">
        <v>1.0117061950291799E-3</v>
      </c>
      <c r="L66" s="34">
        <v>9.6484190646175107E-4</v>
      </c>
      <c r="M66" s="34">
        <v>4.2530601209269598E-3</v>
      </c>
      <c r="N66" s="34">
        <v>3.5598717423628801E-2</v>
      </c>
      <c r="O66" s="34">
        <v>1.2315553672323999E-3</v>
      </c>
      <c r="P66" s="34">
        <v>3.5559415624836E-3</v>
      </c>
      <c r="Q66" s="34">
        <v>4.5873747214138999E-3</v>
      </c>
      <c r="R66" s="34">
        <v>1.9597582474842303E-2</v>
      </c>
      <c r="S66" s="34">
        <v>0.17363057831510501</v>
      </c>
      <c r="T66" s="34">
        <v>5.8004670370919993E-4</v>
      </c>
      <c r="U66" s="34">
        <v>7.9995445000796597E-4</v>
      </c>
      <c r="V66" s="34">
        <v>4.4554052124826002E-4</v>
      </c>
      <c r="W66" s="34">
        <v>1.14348257976981E-3</v>
      </c>
      <c r="X66" s="34">
        <v>3.5259625925351102E-4</v>
      </c>
      <c r="Y66" s="34">
        <v>5.5772445288220993E-4</v>
      </c>
      <c r="Z66" s="34">
        <v>22780.711779866098</v>
      </c>
      <c r="AA66" s="34">
        <v>5.0078633101784895E-5</v>
      </c>
    </row>
    <row r="67" spans="1:27"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x14ac:dyDescent="0.35">
      <c r="A68" s="31" t="s">
        <v>122</v>
      </c>
      <c r="B68" s="31" t="s">
        <v>66</v>
      </c>
      <c r="C68" s="34">
        <v>0</v>
      </c>
      <c r="D68" s="34">
        <v>4.5036032888441326</v>
      </c>
      <c r="E68" s="34">
        <v>1.1085116926214977</v>
      </c>
      <c r="F68" s="34">
        <v>7.8851783107433404E-2</v>
      </c>
      <c r="G68" s="34">
        <v>1.3530883966113285E-2</v>
      </c>
      <c r="H68" s="34">
        <v>0.14437381643892525</v>
      </c>
      <c r="I68" s="34">
        <v>2.0358622219253941E-2</v>
      </c>
      <c r="J68" s="34">
        <v>0.82106907772279003</v>
      </c>
      <c r="K68" s="34">
        <v>0.61560835735071373</v>
      </c>
      <c r="L68" s="34">
        <v>1.1326677515371182</v>
      </c>
      <c r="M68" s="34">
        <v>3.1094642679527554E-2</v>
      </c>
      <c r="N68" s="34">
        <v>702247.52801524289</v>
      </c>
      <c r="O68" s="34">
        <v>1.4863324253745225</v>
      </c>
      <c r="P68" s="34">
        <v>3.2274743845813213E-2</v>
      </c>
      <c r="Q68" s="34">
        <v>60315.855964202005</v>
      </c>
      <c r="R68" s="34">
        <v>0.46045033264099644</v>
      </c>
      <c r="S68" s="34">
        <v>271512.40052814502</v>
      </c>
      <c r="T68" s="34">
        <v>155632.86243578419</v>
      </c>
      <c r="U68" s="34">
        <v>4610.0721412775365</v>
      </c>
      <c r="V68" s="34">
        <v>8.9531178800830967E-3</v>
      </c>
      <c r="W68" s="34">
        <v>17020.697605480556</v>
      </c>
      <c r="X68" s="34">
        <v>2.2477180023928432E-2</v>
      </c>
      <c r="Y68" s="34">
        <v>0.15729869150916084</v>
      </c>
      <c r="Z68" s="34">
        <v>8018.1933069626539</v>
      </c>
      <c r="AA68" s="34">
        <v>3.7958887553090916E-3</v>
      </c>
    </row>
    <row r="69" spans="1:27" x14ac:dyDescent="0.35">
      <c r="A69" s="31" t="s">
        <v>122</v>
      </c>
      <c r="B69" s="31" t="s">
        <v>65</v>
      </c>
      <c r="C69" s="34">
        <v>0.82698078979081124</v>
      </c>
      <c r="D69" s="34">
        <v>0.50561937881173813</v>
      </c>
      <c r="E69" s="34">
        <v>0.11601593117910441</v>
      </c>
      <c r="F69" s="34">
        <v>1.17439384567995E-3</v>
      </c>
      <c r="G69" s="34">
        <v>0.14154480030047242</v>
      </c>
      <c r="H69" s="34">
        <v>0.22954602905913699</v>
      </c>
      <c r="I69" s="34">
        <v>9.9583111041812805E-2</v>
      </c>
      <c r="J69" s="34">
        <v>1.3958893511038401E-2</v>
      </c>
      <c r="K69" s="34">
        <v>0.15999372996462377</v>
      </c>
      <c r="L69" s="34">
        <v>0.3643073082790903</v>
      </c>
      <c r="M69" s="34">
        <v>0.50160673396749844</v>
      </c>
      <c r="N69" s="34">
        <v>137362.29321088435</v>
      </c>
      <c r="O69" s="34">
        <v>1.8115373769406886E-2</v>
      </c>
      <c r="P69" s="34">
        <v>2.0121098361092229E-3</v>
      </c>
      <c r="Q69" s="34">
        <v>5.5018518384255576E-3</v>
      </c>
      <c r="R69" s="34">
        <v>18561.645085731427</v>
      </c>
      <c r="S69" s="34">
        <v>4.8479148489781389E-2</v>
      </c>
      <c r="T69" s="34">
        <v>25983.3392414427</v>
      </c>
      <c r="U69" s="34">
        <v>2.7628784590112529E-3</v>
      </c>
      <c r="V69" s="34">
        <v>5.6617502210054892E-3</v>
      </c>
      <c r="W69" s="34">
        <v>25680.899639757401</v>
      </c>
      <c r="X69" s="34">
        <v>8.4155894703636692E-3</v>
      </c>
      <c r="Y69" s="34">
        <v>1.7611394385816451E-2</v>
      </c>
      <c r="Z69" s="34">
        <v>2.5590627079057782E-3</v>
      </c>
      <c r="AA69" s="34">
        <v>1.7311867923578083E-3</v>
      </c>
    </row>
    <row r="70" spans="1:27" x14ac:dyDescent="0.35">
      <c r="A70" s="31" t="s">
        <v>122</v>
      </c>
      <c r="B70" s="31" t="s">
        <v>34</v>
      </c>
      <c r="C70" s="34">
        <v>0.72428998041906401</v>
      </c>
      <c r="D70" s="34">
        <v>3.9061406853676303E-2</v>
      </c>
      <c r="E70" s="34">
        <v>0</v>
      </c>
      <c r="F70" s="34">
        <v>0</v>
      </c>
      <c r="G70" s="34">
        <v>0</v>
      </c>
      <c r="H70" s="34">
        <v>0.117613347597</v>
      </c>
      <c r="I70" s="34">
        <v>0.17747475154801601</v>
      </c>
      <c r="J70" s="34">
        <v>5.7144658547949999E-2</v>
      </c>
      <c r="K70" s="34">
        <v>7.6312806836993996E-5</v>
      </c>
      <c r="L70" s="34">
        <v>1.68041180323296</v>
      </c>
      <c r="M70" s="34">
        <v>9.1764555557482495E-3</v>
      </c>
      <c r="N70" s="34">
        <v>237511.655831604</v>
      </c>
      <c r="O70" s="34">
        <v>1.0236006890732E-4</v>
      </c>
      <c r="P70" s="34">
        <v>5.6457876508799899E-5</v>
      </c>
      <c r="Q70" s="34">
        <v>4.6339239932530601E-5</v>
      </c>
      <c r="R70" s="34">
        <v>0</v>
      </c>
      <c r="S70" s="34">
        <v>11952.899379019202</v>
      </c>
      <c r="T70" s="34">
        <v>0</v>
      </c>
      <c r="U70" s="34">
        <v>4.7805763193667301E-5</v>
      </c>
      <c r="V70" s="34">
        <v>5.2543121269624205E-4</v>
      </c>
      <c r="W70" s="34">
        <v>36935.535600673495</v>
      </c>
      <c r="X70" s="34">
        <v>3.1892721052824502E-3</v>
      </c>
      <c r="Y70" s="34">
        <v>1.4637218009473599E-3</v>
      </c>
      <c r="Z70" s="34">
        <v>35770.554096791995</v>
      </c>
      <c r="AA70" s="34">
        <v>8.0456156309282006E-4</v>
      </c>
    </row>
    <row r="71" spans="1:27" x14ac:dyDescent="0.35">
      <c r="A71" s="31" t="s">
        <v>122</v>
      </c>
      <c r="B71" s="31" t="s">
        <v>70</v>
      </c>
      <c r="C71" s="34">
        <v>0</v>
      </c>
      <c r="D71" s="34">
        <v>0</v>
      </c>
      <c r="E71" s="34">
        <v>0</v>
      </c>
      <c r="F71" s="34">
        <v>0.927647481768749</v>
      </c>
      <c r="G71" s="34">
        <v>6.1246990604833601E-2</v>
      </c>
      <c r="H71" s="34">
        <v>6.1795177554666E-2</v>
      </c>
      <c r="I71" s="34">
        <v>4.7271387191510403E-2</v>
      </c>
      <c r="J71" s="34">
        <v>3.5794571860710001E-2</v>
      </c>
      <c r="K71" s="34">
        <v>5.2853793930630305E-2</v>
      </c>
      <c r="L71" s="34">
        <v>8.4543531019809506E-2</v>
      </c>
      <c r="M71" s="34">
        <v>3.0089834818551601E-2</v>
      </c>
      <c r="N71" s="34">
        <v>0.25730684677982302</v>
      </c>
      <c r="O71" s="34">
        <v>1.00949834519797E-2</v>
      </c>
      <c r="P71" s="34">
        <v>1.703410320896E-2</v>
      </c>
      <c r="Q71" s="34">
        <v>0.150767389409768</v>
      </c>
      <c r="R71" s="34">
        <v>7.9000299058199996E-2</v>
      </c>
      <c r="S71" s="34">
        <v>0.72010927633200006</v>
      </c>
      <c r="T71" s="34">
        <v>7.4716709144775004E-3</v>
      </c>
      <c r="U71" s="34">
        <v>5.1824201082809997E-3</v>
      </c>
      <c r="V71" s="34">
        <v>3.9026703374377201E-3</v>
      </c>
      <c r="W71" s="34">
        <v>0.12464941115948901</v>
      </c>
      <c r="X71" s="34">
        <v>5.2669506112746995E-3</v>
      </c>
      <c r="Y71" s="34">
        <v>9.8730186027839897E-4</v>
      </c>
      <c r="Z71" s="34">
        <v>8.0436791207711911E-2</v>
      </c>
      <c r="AA71" s="34">
        <v>8.5838962059715991E-4</v>
      </c>
    </row>
    <row r="72" spans="1:27" x14ac:dyDescent="0.35">
      <c r="A72" s="31" t="s">
        <v>122</v>
      </c>
      <c r="B72" s="31" t="s">
        <v>52</v>
      </c>
      <c r="C72" s="34">
        <v>0</v>
      </c>
      <c r="D72" s="34">
        <v>0</v>
      </c>
      <c r="E72" s="34">
        <v>0</v>
      </c>
      <c r="F72" s="34">
        <v>0</v>
      </c>
      <c r="G72" s="34">
        <v>0</v>
      </c>
      <c r="H72" s="34">
        <v>0</v>
      </c>
      <c r="I72" s="34">
        <v>0</v>
      </c>
      <c r="J72" s="34">
        <v>0</v>
      </c>
      <c r="K72" s="34">
        <v>0</v>
      </c>
      <c r="L72" s="34">
        <v>0</v>
      </c>
      <c r="M72" s="34">
        <v>0</v>
      </c>
      <c r="N72" s="34">
        <v>0</v>
      </c>
      <c r="O72" s="34">
        <v>0</v>
      </c>
      <c r="P72" s="34">
        <v>0</v>
      </c>
      <c r="Q72" s="34">
        <v>0</v>
      </c>
      <c r="R72" s="34">
        <v>0</v>
      </c>
      <c r="S72" s="34">
        <v>0</v>
      </c>
      <c r="T72" s="34">
        <v>0</v>
      </c>
      <c r="U72" s="34">
        <v>0</v>
      </c>
      <c r="V72" s="34">
        <v>0</v>
      </c>
      <c r="W72" s="34">
        <v>0</v>
      </c>
      <c r="X72" s="34">
        <v>0</v>
      </c>
      <c r="Y72" s="34">
        <v>0</v>
      </c>
      <c r="Z72" s="34">
        <v>0</v>
      </c>
      <c r="AA72" s="34">
        <v>0</v>
      </c>
    </row>
    <row r="73" spans="1:27" x14ac:dyDescent="0.35">
      <c r="A73" s="38" t="s">
        <v>127</v>
      </c>
      <c r="B73" s="38"/>
      <c r="C73" s="35">
        <v>1.0193880724618432</v>
      </c>
      <c r="D73" s="35">
        <v>5.1901814097065877</v>
      </c>
      <c r="E73" s="35">
        <v>1.3572592759788085</v>
      </c>
      <c r="F73" s="35">
        <v>8.1156789428131954E-2</v>
      </c>
      <c r="G73" s="35">
        <v>0.15571116195327148</v>
      </c>
      <c r="H73" s="35">
        <v>0.37470585571533999</v>
      </c>
      <c r="I73" s="35">
        <v>0.1209261722370585</v>
      </c>
      <c r="J73" s="35">
        <v>0.83629425776687349</v>
      </c>
      <c r="K73" s="35">
        <v>0.78260294558015131</v>
      </c>
      <c r="L73" s="35">
        <v>1.5136130426857868</v>
      </c>
      <c r="M73" s="35">
        <v>0.53981607695461287</v>
      </c>
      <c r="N73" s="35">
        <v>839609.92520081892</v>
      </c>
      <c r="O73" s="35">
        <v>1.5070903617190055</v>
      </c>
      <c r="P73" s="35">
        <v>3.8393187029095284E-2</v>
      </c>
      <c r="Q73" s="35">
        <v>60315.881356196696</v>
      </c>
      <c r="R73" s="35">
        <v>18562.125439074036</v>
      </c>
      <c r="S73" s="35">
        <v>271512.70373744145</v>
      </c>
      <c r="T73" s="35">
        <v>181616.20258207258</v>
      </c>
      <c r="U73" s="35">
        <v>4610.0762305414746</v>
      </c>
      <c r="V73" s="35">
        <v>1.5114173866545805E-2</v>
      </c>
      <c r="W73" s="35">
        <v>42701.626462705783</v>
      </c>
      <c r="X73" s="35">
        <v>3.1909837426560707E-2</v>
      </c>
      <c r="Y73" s="35">
        <v>0.17883630524654515</v>
      </c>
      <c r="Z73" s="35">
        <v>30798.918029912882</v>
      </c>
      <c r="AA73" s="35">
        <v>5.593331280792398E-3</v>
      </c>
    </row>
    <row r="75" spans="1:27"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x14ac:dyDescent="0.35">
      <c r="A78" s="31" t="s">
        <v>123</v>
      </c>
      <c r="B78" s="31" t="s">
        <v>18</v>
      </c>
      <c r="C78" s="34">
        <v>0</v>
      </c>
      <c r="D78" s="34">
        <v>0.13170201861261599</v>
      </c>
      <c r="E78" s="34">
        <v>3.0030432715175599E-2</v>
      </c>
      <c r="F78" s="34">
        <v>1.0373250487994701E-3</v>
      </c>
      <c r="G78" s="34">
        <v>0</v>
      </c>
      <c r="H78" s="34">
        <v>4.4628234955947296E-3</v>
      </c>
      <c r="I78" s="34">
        <v>1.9993870604566501E-3</v>
      </c>
      <c r="J78" s="34">
        <v>5.47082783487022E-3</v>
      </c>
      <c r="K78" s="34">
        <v>1.2990859975896701E-2</v>
      </c>
      <c r="L78" s="34">
        <v>1.2363323450953199E-2</v>
      </c>
      <c r="M78" s="34">
        <v>0</v>
      </c>
      <c r="N78" s="34">
        <v>2.2452227585417501E-2</v>
      </c>
      <c r="O78" s="34">
        <v>1.41498242414325E-3</v>
      </c>
      <c r="P78" s="34">
        <v>8.4279594736145501E-5</v>
      </c>
      <c r="Q78" s="34">
        <v>5.5231288229123997E-4</v>
      </c>
      <c r="R78" s="34">
        <v>1.02041585371052E-2</v>
      </c>
      <c r="S78" s="34">
        <v>1.9386102351020198E-2</v>
      </c>
      <c r="T78" s="34">
        <v>4.1449847445773399E-3</v>
      </c>
      <c r="U78" s="34">
        <v>4.9314695061741902E-3</v>
      </c>
      <c r="V78" s="34">
        <v>0</v>
      </c>
      <c r="W78" s="34">
        <v>1.038902726796E-2</v>
      </c>
      <c r="X78" s="34">
        <v>1.9001641270263202E-4</v>
      </c>
      <c r="Y78" s="34">
        <v>3.5035317773692802E-5</v>
      </c>
      <c r="Z78" s="34">
        <v>1.8049176326625799E-4</v>
      </c>
      <c r="AA78" s="34">
        <v>4.8055839062318906E-5</v>
      </c>
    </row>
    <row r="79" spans="1:27"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x14ac:dyDescent="0.35">
      <c r="A80" s="31" t="s">
        <v>123</v>
      </c>
      <c r="B80" s="31" t="s">
        <v>63</v>
      </c>
      <c r="C80" s="34">
        <v>0.18744458777221001</v>
      </c>
      <c r="D80" s="34">
        <v>4.9544182854356798E-3</v>
      </c>
      <c r="E80" s="34">
        <v>1.1230944077540701E-2</v>
      </c>
      <c r="F80" s="34">
        <v>9.2346230247216006E-3</v>
      </c>
      <c r="G80" s="34">
        <v>7.5674519567923001E-3</v>
      </c>
      <c r="H80" s="34">
        <v>9.468531182114789E-3</v>
      </c>
      <c r="I80" s="34">
        <v>8.4698813900663996E-3</v>
      </c>
      <c r="J80" s="34">
        <v>8.6049822624256408E-3</v>
      </c>
      <c r="K80" s="34">
        <v>8.9508750991919902E-3</v>
      </c>
      <c r="L80" s="34">
        <v>9.34902811794628E-3</v>
      </c>
      <c r="M80" s="34">
        <v>6.0482569486996797E-3</v>
      </c>
      <c r="N80" s="34">
        <v>9.4241987131248994E-3</v>
      </c>
      <c r="O80" s="34">
        <v>7.7891304616900196E-3</v>
      </c>
      <c r="P80" s="34">
        <v>4.8741291615681005E-3</v>
      </c>
      <c r="Q80" s="34">
        <v>6.5513559510907106E-3</v>
      </c>
      <c r="R80" s="34">
        <v>6.7898666031157408E-3</v>
      </c>
      <c r="S80" s="34">
        <v>1.98673088185824E-2</v>
      </c>
      <c r="T80" s="34">
        <v>9.2096417848991992E-4</v>
      </c>
      <c r="U80" s="34">
        <v>2.3759884185691502E-2</v>
      </c>
      <c r="V80" s="34">
        <v>5.6913287169872392E-4</v>
      </c>
      <c r="W80" s="34">
        <v>5.1586487075732405E-3</v>
      </c>
      <c r="X80" s="34">
        <v>4.3523613253372003E-4</v>
      </c>
      <c r="Y80" s="34">
        <v>2.95874574868452E-4</v>
      </c>
      <c r="Z80" s="34">
        <v>9.2657398298431996E-3</v>
      </c>
      <c r="AA80" s="34">
        <v>1.3428141995205001E-4</v>
      </c>
    </row>
    <row r="81" spans="1:27" x14ac:dyDescent="0.35">
      <c r="A81" s="31" t="s">
        <v>123</v>
      </c>
      <c r="B81" s="31" t="s">
        <v>62</v>
      </c>
      <c r="C81" s="34">
        <v>0</v>
      </c>
      <c r="D81" s="34">
        <v>0</v>
      </c>
      <c r="E81" s="34">
        <v>0</v>
      </c>
      <c r="F81" s="34">
        <v>0</v>
      </c>
      <c r="G81" s="34">
        <v>0</v>
      </c>
      <c r="H81" s="34">
        <v>0</v>
      </c>
      <c r="I81" s="34">
        <v>0</v>
      </c>
      <c r="J81" s="34">
        <v>0</v>
      </c>
      <c r="K81" s="34">
        <v>0</v>
      </c>
      <c r="L81" s="34">
        <v>0</v>
      </c>
      <c r="M81" s="34">
        <v>0</v>
      </c>
      <c r="N81" s="34">
        <v>0</v>
      </c>
      <c r="O81" s="34">
        <v>0</v>
      </c>
      <c r="P81" s="34">
        <v>0</v>
      </c>
      <c r="Q81" s="34">
        <v>0</v>
      </c>
      <c r="R81" s="34">
        <v>0</v>
      </c>
      <c r="S81" s="34">
        <v>0</v>
      </c>
      <c r="T81" s="34">
        <v>0</v>
      </c>
      <c r="U81" s="34">
        <v>0</v>
      </c>
      <c r="V81" s="34">
        <v>0</v>
      </c>
      <c r="W81" s="34">
        <v>0</v>
      </c>
      <c r="X81" s="34">
        <v>0</v>
      </c>
      <c r="Y81" s="34">
        <v>0</v>
      </c>
      <c r="Z81" s="34">
        <v>0</v>
      </c>
      <c r="AA81" s="34">
        <v>0</v>
      </c>
    </row>
    <row r="82" spans="1:27" x14ac:dyDescent="0.35">
      <c r="A82" s="31" t="s">
        <v>123</v>
      </c>
      <c r="B82" s="31" t="s">
        <v>66</v>
      </c>
      <c r="C82" s="34">
        <v>0</v>
      </c>
      <c r="D82" s="34">
        <v>1.538838748396185</v>
      </c>
      <c r="E82" s="34">
        <v>0.90050499521286098</v>
      </c>
      <c r="F82" s="34">
        <v>1.6091275285818673E-2</v>
      </c>
      <c r="G82" s="34">
        <v>2.6526166963357217E-3</v>
      </c>
      <c r="H82" s="34">
        <v>3.7216094711374603E-2</v>
      </c>
      <c r="I82" s="34">
        <v>7.8960919726209187E-3</v>
      </c>
      <c r="J82" s="34">
        <v>0.32862778583760927</v>
      </c>
      <c r="K82" s="34">
        <v>0.64239563291340573</v>
      </c>
      <c r="L82" s="34">
        <v>0.88694606398867137</v>
      </c>
      <c r="M82" s="34">
        <v>1.4394348908496827E-3</v>
      </c>
      <c r="N82" s="34">
        <v>229016.63001863562</v>
      </c>
      <c r="O82" s="34">
        <v>3.7053180067649601E-3</v>
      </c>
      <c r="P82" s="34">
        <v>1.6926085529092539E-3</v>
      </c>
      <c r="Q82" s="34">
        <v>2.4891093893282998E-3</v>
      </c>
      <c r="R82" s="34">
        <v>225665.55462261834</v>
      </c>
      <c r="S82" s="34">
        <v>13205.357097444492</v>
      </c>
      <c r="T82" s="34">
        <v>24649.417965862609</v>
      </c>
      <c r="U82" s="34">
        <v>6.2504903344843639E-3</v>
      </c>
      <c r="V82" s="34">
        <v>8.9132654299161197E-4</v>
      </c>
      <c r="W82" s="34">
        <v>23019.991490101911</v>
      </c>
      <c r="X82" s="34">
        <v>3.451905768961983E-3</v>
      </c>
      <c r="Y82" s="34">
        <v>9.4322944302596213E-4</v>
      </c>
      <c r="Z82" s="34">
        <v>1.1528659292043438E-3</v>
      </c>
      <c r="AA82" s="34">
        <v>1.1119075438343607E-3</v>
      </c>
    </row>
    <row r="83" spans="1:27" x14ac:dyDescent="0.35">
      <c r="A83" s="31" t="s">
        <v>123</v>
      </c>
      <c r="B83" s="31" t="s">
        <v>65</v>
      </c>
      <c r="C83" s="34">
        <v>0.10568186217527599</v>
      </c>
      <c r="D83" s="34">
        <v>3.48196705485318E-2</v>
      </c>
      <c r="E83" s="34">
        <v>6.0333709172467505E-3</v>
      </c>
      <c r="F83" s="34">
        <v>0</v>
      </c>
      <c r="G83" s="34">
        <v>3.3462105950398502E-2</v>
      </c>
      <c r="H83" s="34">
        <v>4.5946260667601997E-2</v>
      </c>
      <c r="I83" s="34">
        <v>5.9027404758345003E-3</v>
      </c>
      <c r="J83" s="34">
        <v>3.5722223408377099E-3</v>
      </c>
      <c r="K83" s="34">
        <v>5.51783422769472E-2</v>
      </c>
      <c r="L83" s="34">
        <v>0.112709833433496</v>
      </c>
      <c r="M83" s="34">
        <v>1.1360566914659399E-4</v>
      </c>
      <c r="N83" s="34">
        <v>0.12234990210221999</v>
      </c>
      <c r="O83" s="34">
        <v>1.0932599772402001E-4</v>
      </c>
      <c r="P83" s="34">
        <v>0</v>
      </c>
      <c r="Q83" s="34">
        <v>6.3462476939514598E-5</v>
      </c>
      <c r="R83" s="34">
        <v>9.3029556658250003E-4</v>
      </c>
      <c r="S83" s="34">
        <v>1.6857742862832E-3</v>
      </c>
      <c r="T83" s="34">
        <v>1.6864997068365601E-2</v>
      </c>
      <c r="U83" s="34">
        <v>1.4072652606112902E-4</v>
      </c>
      <c r="V83" s="34">
        <v>4.6340162017200003E-5</v>
      </c>
      <c r="W83" s="34">
        <v>2.7856699441167598E-2</v>
      </c>
      <c r="X83" s="34">
        <v>3.16089321248901E-3</v>
      </c>
      <c r="Y83" s="34">
        <v>3.2726396514753897E-5</v>
      </c>
      <c r="Z83" s="34">
        <v>1.86938705844809E-4</v>
      </c>
      <c r="AA83" s="34">
        <v>4.1264966129212395E-5</v>
      </c>
    </row>
    <row r="84" spans="1:27" x14ac:dyDescent="0.35">
      <c r="A84" s="31" t="s">
        <v>123</v>
      </c>
      <c r="B84" s="31" t="s">
        <v>34</v>
      </c>
      <c r="C84" s="34">
        <v>0.58460308357436697</v>
      </c>
      <c r="D84" s="34">
        <v>7.3095075181370001E-3</v>
      </c>
      <c r="E84" s="34">
        <v>0</v>
      </c>
      <c r="F84" s="34">
        <v>0</v>
      </c>
      <c r="G84" s="34">
        <v>4.5644965758120601E-4</v>
      </c>
      <c r="H84" s="34">
        <v>0.15463859227662999</v>
      </c>
      <c r="I84" s="34">
        <v>0.14297180800067599</v>
      </c>
      <c r="J84" s="34">
        <v>4.8353625864087001E-2</v>
      </c>
      <c r="K84" s="34">
        <v>0</v>
      </c>
      <c r="L84" s="34">
        <v>0.49984837911204</v>
      </c>
      <c r="M84" s="34">
        <v>9.6504502895996894E-2</v>
      </c>
      <c r="N84" s="34">
        <v>0.17189568782801801</v>
      </c>
      <c r="O84" s="34">
        <v>7.6676819594778006E-4</v>
      </c>
      <c r="P84" s="34">
        <v>1.9751988671183501E-4</v>
      </c>
      <c r="Q84" s="34">
        <v>1.2587923950192E-4</v>
      </c>
      <c r="R84" s="34">
        <v>5.6268971128057402E-5</v>
      </c>
      <c r="S84" s="34">
        <v>3.8733873874587099E-2</v>
      </c>
      <c r="T84" s="34">
        <v>1.11592602396049E-4</v>
      </c>
      <c r="U84" s="34">
        <v>0.28408691837816297</v>
      </c>
      <c r="V84" s="34">
        <v>1.70177238429618E-3</v>
      </c>
      <c r="W84" s="34">
        <v>0.104203955846549</v>
      </c>
      <c r="X84" s="34">
        <v>2.2371214005753003E-3</v>
      </c>
      <c r="Y84" s="34">
        <v>2.8230881459981199E-3</v>
      </c>
      <c r="Z84" s="34">
        <v>4.2422528114380804E-2</v>
      </c>
      <c r="AA84" s="34">
        <v>8.5388787194112001E-4</v>
      </c>
    </row>
    <row r="85" spans="1:27" x14ac:dyDescent="0.35">
      <c r="A85" s="31" t="s">
        <v>123</v>
      </c>
      <c r="B85" s="31" t="s">
        <v>70</v>
      </c>
      <c r="C85" s="34">
        <v>0</v>
      </c>
      <c r="D85" s="34">
        <v>0</v>
      </c>
      <c r="E85" s="34">
        <v>0</v>
      </c>
      <c r="F85" s="34">
        <v>0.77394511888607997</v>
      </c>
      <c r="G85" s="34">
        <v>8.77796697701239E-2</v>
      </c>
      <c r="H85" s="34">
        <v>2.43634894545855E-2</v>
      </c>
      <c r="I85" s="34">
        <v>4.5809512727657001E-2</v>
      </c>
      <c r="J85" s="34">
        <v>3.8561241243078401E-2</v>
      </c>
      <c r="K85" s="34">
        <v>2.16790680796125E-2</v>
      </c>
      <c r="L85" s="34">
        <v>1.69446830230079E-2</v>
      </c>
      <c r="M85" s="34">
        <v>7.0266694387084994E-2</v>
      </c>
      <c r="N85" s="34">
        <v>5.7901209176271999E-2</v>
      </c>
      <c r="O85" s="34">
        <v>2.0597351506099901E-2</v>
      </c>
      <c r="P85" s="34">
        <v>4.120805707196E-2</v>
      </c>
      <c r="Q85" s="34">
        <v>3.9354635964212001E-2</v>
      </c>
      <c r="R85" s="34">
        <v>0.255490840019168</v>
      </c>
      <c r="S85" s="34">
        <v>0.46760280728804998</v>
      </c>
      <c r="T85" s="34">
        <v>1.1107530718865201E-2</v>
      </c>
      <c r="U85" s="34">
        <v>0.610739590041525</v>
      </c>
      <c r="V85" s="34">
        <v>3.3365250739468802E-3</v>
      </c>
      <c r="W85" s="34">
        <v>0.13933716816287198</v>
      </c>
      <c r="X85" s="34">
        <v>2.2139018528636802E-3</v>
      </c>
      <c r="Y85" s="34">
        <v>1.47541099091249E-3</v>
      </c>
      <c r="Z85" s="34">
        <v>1.10405599212818E-3</v>
      </c>
      <c r="AA85" s="34">
        <v>4.3921342681560997E-4</v>
      </c>
    </row>
    <row r="86" spans="1:27" x14ac:dyDescent="0.35">
      <c r="A86" s="31" t="s">
        <v>123</v>
      </c>
      <c r="B86" s="31" t="s">
        <v>52</v>
      </c>
      <c r="C86" s="34">
        <v>0</v>
      </c>
      <c r="D86" s="34">
        <v>0</v>
      </c>
      <c r="E86" s="34">
        <v>0</v>
      </c>
      <c r="F86" s="34">
        <v>0</v>
      </c>
      <c r="G86" s="34">
        <v>0</v>
      </c>
      <c r="H86" s="34">
        <v>0</v>
      </c>
      <c r="I86" s="34">
        <v>0</v>
      </c>
      <c r="J86" s="34">
        <v>0</v>
      </c>
      <c r="K86" s="34">
        <v>0</v>
      </c>
      <c r="L86" s="34">
        <v>0</v>
      </c>
      <c r="M86" s="34">
        <v>0</v>
      </c>
      <c r="N86" s="34">
        <v>0</v>
      </c>
      <c r="O86" s="34">
        <v>0</v>
      </c>
      <c r="P86" s="34">
        <v>0</v>
      </c>
      <c r="Q86" s="34">
        <v>0</v>
      </c>
      <c r="R86" s="34">
        <v>0</v>
      </c>
      <c r="S86" s="34">
        <v>0</v>
      </c>
      <c r="T86" s="34">
        <v>0</v>
      </c>
      <c r="U86" s="34">
        <v>0</v>
      </c>
      <c r="V86" s="34">
        <v>0</v>
      </c>
      <c r="W86" s="34">
        <v>0</v>
      </c>
      <c r="X86" s="34">
        <v>0</v>
      </c>
      <c r="Y86" s="34">
        <v>0</v>
      </c>
      <c r="Z86" s="34">
        <v>0</v>
      </c>
      <c r="AA86" s="34">
        <v>0</v>
      </c>
    </row>
    <row r="87" spans="1:27" x14ac:dyDescent="0.35">
      <c r="A87" s="38" t="s">
        <v>127</v>
      </c>
      <c r="B87" s="38"/>
      <c r="C87" s="35">
        <v>0.29312644994748599</v>
      </c>
      <c r="D87" s="35">
        <v>1.7103148558427683</v>
      </c>
      <c r="E87" s="35">
        <v>0.9477997429228241</v>
      </c>
      <c r="F87" s="35">
        <v>2.6363223359339744E-2</v>
      </c>
      <c r="G87" s="35">
        <v>4.3682174603526525E-2</v>
      </c>
      <c r="H87" s="35">
        <v>9.7093710056686128E-2</v>
      </c>
      <c r="I87" s="35">
        <v>2.4268100898978469E-2</v>
      </c>
      <c r="J87" s="35">
        <v>0.34627581827574283</v>
      </c>
      <c r="K87" s="35">
        <v>0.71951571026544159</v>
      </c>
      <c r="L87" s="35">
        <v>1.0213682489910669</v>
      </c>
      <c r="M87" s="35">
        <v>7.6012975086959568E-3</v>
      </c>
      <c r="N87" s="35">
        <v>229016.78424496404</v>
      </c>
      <c r="O87" s="35">
        <v>1.3018756890322251E-2</v>
      </c>
      <c r="P87" s="35">
        <v>6.6510173092134998E-3</v>
      </c>
      <c r="Q87" s="35">
        <v>9.6562406996497652E-3</v>
      </c>
      <c r="R87" s="35">
        <v>225665.57254693905</v>
      </c>
      <c r="S87" s="35">
        <v>13205.398036629947</v>
      </c>
      <c r="T87" s="35">
        <v>24649.439896808602</v>
      </c>
      <c r="U87" s="35">
        <v>3.508257055241118E-2</v>
      </c>
      <c r="V87" s="35">
        <v>1.5067995767075357E-3</v>
      </c>
      <c r="W87" s="35">
        <v>23020.034894477329</v>
      </c>
      <c r="X87" s="35">
        <v>7.2380515266873453E-3</v>
      </c>
      <c r="Y87" s="35">
        <v>1.3068657321828607E-3</v>
      </c>
      <c r="Z87" s="35">
        <v>1.0786036228158609E-2</v>
      </c>
      <c r="AA87" s="35">
        <v>1.335509768977942E-3</v>
      </c>
    </row>
  </sheetData>
  <sheetProtection algorithmName="SHA-512" hashValue="e8kk0jRs9NVGqcznbN9PlPSmT10lIMowAGy3kGS+EJHmIGuL2NWa4RIf+iRbigYiYotTQzwsGkqzFp9vcMlxrw==" saltValue="pt/jBJy5OEg5xv3KVMCiEg==" spinCount="100000" sheet="1" objects="1" scenarios="1"/>
  <mergeCells count="6">
    <mergeCell ref="A87:B87"/>
    <mergeCell ref="A17:B17"/>
    <mergeCell ref="A31:B31"/>
    <mergeCell ref="A45:B45"/>
    <mergeCell ref="A59:B59"/>
    <mergeCell ref="A73:B7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57E188"/>
  </sheetPr>
  <dimension ref="A1:AA11"/>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138</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139</v>
      </c>
      <c r="B2" s="18" t="s">
        <v>140</v>
      </c>
    </row>
    <row r="3" spans="1:27" x14ac:dyDescent="0.35">
      <c r="B3" s="18"/>
    </row>
    <row r="4" spans="1:27" x14ac:dyDescent="0.35">
      <c r="A4" s="18" t="s">
        <v>116</v>
      </c>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119</v>
      </c>
      <c r="B6" s="31" t="s">
        <v>71</v>
      </c>
      <c r="C6" s="34">
        <v>6.8554127077059185E-2</v>
      </c>
      <c r="D6" s="34">
        <v>0.24446265085890753</v>
      </c>
      <c r="E6" s="34">
        <v>1.3778491422448781E-2</v>
      </c>
      <c r="F6" s="34">
        <v>1.2588185865962003E-2</v>
      </c>
      <c r="G6" s="34">
        <v>1.996246389428007E-2</v>
      </c>
      <c r="H6" s="34">
        <v>2.2975593559650061E-2</v>
      </c>
      <c r="I6" s="34">
        <v>6.077960102093132E-3</v>
      </c>
      <c r="J6" s="34">
        <v>1.524978582810259E-2</v>
      </c>
      <c r="K6" s="34">
        <v>1.8685528330356724E-2</v>
      </c>
      <c r="L6" s="34">
        <v>3.652210112646815E-2</v>
      </c>
      <c r="M6" s="34">
        <v>1.9897552214338598E-2</v>
      </c>
      <c r="N6" s="34">
        <v>0.16697653741414342</v>
      </c>
      <c r="O6" s="34">
        <v>7.3612122369350269E-3</v>
      </c>
      <c r="P6" s="34">
        <v>46271.191002594962</v>
      </c>
      <c r="Q6" s="34">
        <v>180607.73946112412</v>
      </c>
      <c r="R6" s="34">
        <v>1.7729871044599107E-2</v>
      </c>
      <c r="S6" s="34">
        <v>144036.0337347512</v>
      </c>
      <c r="T6" s="34">
        <v>3752.2974861919224</v>
      </c>
      <c r="U6" s="34">
        <v>3.7540824108963874E-3</v>
      </c>
      <c r="V6" s="34">
        <v>4.7578885404251734E-3</v>
      </c>
      <c r="W6" s="34">
        <v>23677.7447823689</v>
      </c>
      <c r="X6" s="34">
        <v>21716.333668810108</v>
      </c>
      <c r="Y6" s="34">
        <v>7.2825987729952767E-3</v>
      </c>
      <c r="Z6" s="34">
        <v>3.5706463514032795E-3</v>
      </c>
      <c r="AA6" s="34">
        <v>2.9553292075454674E-3</v>
      </c>
    </row>
    <row r="7" spans="1:27" x14ac:dyDescent="0.35">
      <c r="A7" s="31" t="s">
        <v>120</v>
      </c>
      <c r="B7" s="31" t="s">
        <v>71</v>
      </c>
      <c r="C7" s="34">
        <v>6.8126743217885311E-2</v>
      </c>
      <c r="D7" s="34">
        <v>0.29872203715294227</v>
      </c>
      <c r="E7" s="34">
        <v>2.4654171600246473E-2</v>
      </c>
      <c r="F7" s="34">
        <v>1.6089068415217369E-2</v>
      </c>
      <c r="G7" s="34">
        <v>4.3805862737719491E-2</v>
      </c>
      <c r="H7" s="34">
        <v>0.19378869142684024</v>
      </c>
      <c r="I7" s="34">
        <v>7.8381786229479139E-2</v>
      </c>
      <c r="J7" s="34">
        <v>7.2150743939146236E-2</v>
      </c>
      <c r="K7" s="34">
        <v>0.22152981127398344</v>
      </c>
      <c r="L7" s="34">
        <v>5.0972406082902492E-3</v>
      </c>
      <c r="M7" s="34">
        <v>7.0428616543561171E-3</v>
      </c>
      <c r="N7" s="34">
        <v>4.0338266245280932E-2</v>
      </c>
      <c r="O7" s="34">
        <v>1.2610709227512111E-2</v>
      </c>
      <c r="P7" s="34">
        <v>5.6757805399986136E-2</v>
      </c>
      <c r="Q7" s="34">
        <v>0.72682641879807641</v>
      </c>
      <c r="R7" s="34">
        <v>2.7640440911512569E-2</v>
      </c>
      <c r="S7" s="34">
        <v>257657.55329699462</v>
      </c>
      <c r="T7" s="34">
        <v>5.648012131497006E-3</v>
      </c>
      <c r="U7" s="34">
        <v>1.9726241823900623E-3</v>
      </c>
      <c r="V7" s="34">
        <v>7.7766208550680603E-3</v>
      </c>
      <c r="W7" s="34">
        <v>1.2428234672385265E-2</v>
      </c>
      <c r="X7" s="34">
        <v>10947.091464933916</v>
      </c>
      <c r="Y7" s="34">
        <v>6164.7152994511853</v>
      </c>
      <c r="Z7" s="34">
        <v>50621.423480219666</v>
      </c>
      <c r="AA7" s="34">
        <v>483.64878924061946</v>
      </c>
    </row>
    <row r="8" spans="1:27" x14ac:dyDescent="0.35">
      <c r="A8" s="31" t="s">
        <v>121</v>
      </c>
      <c r="B8" s="31" t="s">
        <v>71</v>
      </c>
      <c r="C8" s="34">
        <v>2.4757714231094376E-2</v>
      </c>
      <c r="D8" s="34">
        <v>2.5825741120311684E-3</v>
      </c>
      <c r="E8" s="34">
        <v>6.4938039053162578E-4</v>
      </c>
      <c r="F8" s="34">
        <v>9.8035212690509178E-4</v>
      </c>
      <c r="G8" s="34">
        <v>1.7067547786968312E-3</v>
      </c>
      <c r="H8" s="34">
        <v>7.1916959178867619E-4</v>
      </c>
      <c r="I8" s="34">
        <v>5.2921929044259439E-4</v>
      </c>
      <c r="J8" s="34">
        <v>7.455889455820772E-4</v>
      </c>
      <c r="K8" s="34">
        <v>7.2543936743680034E-5</v>
      </c>
      <c r="L8" s="34">
        <v>4.7139268381912291E-4</v>
      </c>
      <c r="M8" s="34">
        <v>2.3349791233290558E-3</v>
      </c>
      <c r="N8" s="34">
        <v>1.3032337498900819E-4</v>
      </c>
      <c r="O8" s="34">
        <v>2.8725786976047319E-4</v>
      </c>
      <c r="P8" s="34">
        <v>3.2266126317304598E-4</v>
      </c>
      <c r="Q8" s="34">
        <v>1.2150288050150522E-3</v>
      </c>
      <c r="R8" s="34">
        <v>6.0105121989956537E-4</v>
      </c>
      <c r="S8" s="34">
        <v>1.2582827417272626E-3</v>
      </c>
      <c r="T8" s="34">
        <v>1.0432263233711373E-3</v>
      </c>
      <c r="U8" s="34">
        <v>5.6950829591752175E-4</v>
      </c>
      <c r="V8" s="34">
        <v>5.2516195159869872E-4</v>
      </c>
      <c r="W8" s="34">
        <v>8.3096878688434356E-4</v>
      </c>
      <c r="X8" s="34">
        <v>10951.751686981801</v>
      </c>
      <c r="Y8" s="34">
        <v>5.9791583354469619E-3</v>
      </c>
      <c r="Z8" s="34">
        <v>8.5290757496057717E-4</v>
      </c>
      <c r="AA8" s="34">
        <v>2233.3891741295315</v>
      </c>
    </row>
    <row r="9" spans="1:27" x14ac:dyDescent="0.35">
      <c r="A9" s="31" t="s">
        <v>122</v>
      </c>
      <c r="B9" s="31" t="s">
        <v>71</v>
      </c>
      <c r="C9" s="34">
        <v>5.2912017025076613E-2</v>
      </c>
      <c r="D9" s="34">
        <v>0.32862925604183468</v>
      </c>
      <c r="E9" s="34">
        <v>7.751855854256616E-2</v>
      </c>
      <c r="F9" s="34">
        <v>5.5079257340089494E-3</v>
      </c>
      <c r="G9" s="34">
        <v>1.7528172810486273E-2</v>
      </c>
      <c r="H9" s="34">
        <v>2.475286157921645E-2</v>
      </c>
      <c r="I9" s="34">
        <v>1.3363099058462361E-2</v>
      </c>
      <c r="J9" s="34">
        <v>7.6349242368528095E-2</v>
      </c>
      <c r="K9" s="34">
        <v>5.6577095620793438E-2</v>
      </c>
      <c r="L9" s="34">
        <v>9.1856917902694166E-2</v>
      </c>
      <c r="M9" s="34">
        <v>3.1800025856050546E-2</v>
      </c>
      <c r="N9" s="34">
        <v>0.38436233702176953</v>
      </c>
      <c r="O9" s="34">
        <v>2.5517194489362467E-2</v>
      </c>
      <c r="P9" s="34">
        <v>7.7284231167384816E-3</v>
      </c>
      <c r="Q9" s="34">
        <v>8935.2188954226567</v>
      </c>
      <c r="R9" s="34">
        <v>7.6106029717542864E-2</v>
      </c>
      <c r="S9" s="34">
        <v>41221.893484678243</v>
      </c>
      <c r="T9" s="34">
        <v>24178.836932475271</v>
      </c>
      <c r="U9" s="34">
        <v>719.8132282215048</v>
      </c>
      <c r="V9" s="34">
        <v>5.4487994402740185E-3</v>
      </c>
      <c r="W9" s="34">
        <v>2707.1239422661874</v>
      </c>
      <c r="X9" s="34">
        <v>1.0607345708931572E-2</v>
      </c>
      <c r="Y9" s="34">
        <v>4.1986956384175121E-2</v>
      </c>
      <c r="Z9" s="34">
        <v>1295.3757445519466</v>
      </c>
      <c r="AA9" s="34">
        <v>2.6283658512945094E-3</v>
      </c>
    </row>
    <row r="10" spans="1:27" x14ac:dyDescent="0.35">
      <c r="A10" s="31" t="s">
        <v>123</v>
      </c>
      <c r="B10" s="31" t="s">
        <v>71</v>
      </c>
      <c r="C10" s="34">
        <v>0</v>
      </c>
      <c r="D10" s="34">
        <v>2.581487260047856E-3</v>
      </c>
      <c r="E10" s="34">
        <v>1.6318662538131838E-3</v>
      </c>
      <c r="F10" s="34">
        <v>1.6709923472306402E-4</v>
      </c>
      <c r="G10" s="34">
        <v>3.070402341971079E-4</v>
      </c>
      <c r="H10" s="34">
        <v>2.46115304216957E-4</v>
      </c>
      <c r="I10" s="34">
        <v>3.0278811432663297E-4</v>
      </c>
      <c r="J10" s="34">
        <v>1.4903639500959509E-3</v>
      </c>
      <c r="K10" s="34">
        <v>3.5618117091479101E-4</v>
      </c>
      <c r="L10" s="34">
        <v>1.3067319986364199E-3</v>
      </c>
      <c r="M10" s="34">
        <v>4.0220689115855895E-5</v>
      </c>
      <c r="N10" s="34">
        <v>7.7826744003164027E-4</v>
      </c>
      <c r="O10" s="34">
        <v>2.0580972665989748E-4</v>
      </c>
      <c r="P10" s="34">
        <v>2.794669893774004E-4</v>
      </c>
      <c r="Q10" s="34">
        <v>0</v>
      </c>
      <c r="R10" s="34">
        <v>1.4211653121039758E-3</v>
      </c>
      <c r="S10" s="34">
        <v>7.1062923700922112E-4</v>
      </c>
      <c r="T10" s="34">
        <v>5.443240434543753E-4</v>
      </c>
      <c r="U10" s="34">
        <v>2.694574841790403E-4</v>
      </c>
      <c r="V10" s="34">
        <v>3.8846453546189301E-5</v>
      </c>
      <c r="W10" s="34">
        <v>7.6641255225339021E-4</v>
      </c>
      <c r="X10" s="34">
        <v>2.0009188081000312E-4</v>
      </c>
      <c r="Y10" s="34">
        <v>7.1841103205295105E-5</v>
      </c>
      <c r="Z10" s="34">
        <v>1.044040135295465E-4</v>
      </c>
      <c r="AA10" s="34">
        <v>7.0468694757576695E-5</v>
      </c>
    </row>
    <row r="11" spans="1:27" x14ac:dyDescent="0.35">
      <c r="A11" s="25" t="s">
        <v>38</v>
      </c>
      <c r="B11" s="25" t="s">
        <v>141</v>
      </c>
      <c r="C11" s="35">
        <v>0.21435060155111549</v>
      </c>
      <c r="D11" s="35">
        <v>0.87697800542576354</v>
      </c>
      <c r="E11" s="35">
        <v>0.11823246820960623</v>
      </c>
      <c r="F11" s="35">
        <v>3.5332631376816477E-2</v>
      </c>
      <c r="G11" s="35">
        <v>8.3310294455379783E-2</v>
      </c>
      <c r="H11" s="35">
        <v>0.24248243146171236</v>
      </c>
      <c r="I11" s="35">
        <v>9.8654852794803863E-2</v>
      </c>
      <c r="J11" s="35">
        <v>0.16598572503145492</v>
      </c>
      <c r="K11" s="35">
        <v>0.29722116033279206</v>
      </c>
      <c r="L11" s="35">
        <v>0.13525438431990811</v>
      </c>
      <c r="M11" s="35">
        <v>6.1115639537190174E-2</v>
      </c>
      <c r="N11" s="35">
        <v>0.59258573149621452</v>
      </c>
      <c r="O11" s="35">
        <v>4.5982183550229982E-2</v>
      </c>
      <c r="P11" s="35">
        <v>46271.256090951734</v>
      </c>
      <c r="Q11" s="35">
        <v>189543.68639799437</v>
      </c>
      <c r="R11" s="35">
        <v>0.12349855820565807</v>
      </c>
      <c r="S11" s="35">
        <v>442915.48248533602</v>
      </c>
      <c r="T11" s="35">
        <v>27931.141654229694</v>
      </c>
      <c r="U11" s="35">
        <v>719.81979389387811</v>
      </c>
      <c r="V11" s="35">
        <v>1.8547317240912142E-2</v>
      </c>
      <c r="W11" s="35">
        <v>26384.882750251098</v>
      </c>
      <c r="X11" s="35">
        <v>43615.18762816341</v>
      </c>
      <c r="Y11" s="35">
        <v>6164.7706200057801</v>
      </c>
      <c r="Z11" s="35">
        <v>51916.803752729553</v>
      </c>
      <c r="AA11" s="35">
        <v>2717.0436175339046</v>
      </c>
    </row>
  </sheetData>
  <sheetProtection algorithmName="SHA-512" hashValue="M02wHhGV5Y/gxUOrZ7HY0xgVjJNZ+MgKF0F0mSgoNnsSCWkeUcD+pUZ+lknJv6mgniJGDMXgvvTQvU7uMkzQZg==" saltValue="wTYeoo/CunmFRn2zHiGaLA==" spinCount="100000"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rgb="FF57E188"/>
  </sheetPr>
  <dimension ref="A1:AA11"/>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142</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64</v>
      </c>
      <c r="B2" s="18" t="s">
        <v>131</v>
      </c>
    </row>
    <row r="4" spans="1:27" x14ac:dyDescent="0.35">
      <c r="A4" s="18" t="s">
        <v>116</v>
      </c>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119</v>
      </c>
      <c r="B6" s="31" t="s">
        <v>64</v>
      </c>
      <c r="C6" s="34">
        <v>61897.628836927979</v>
      </c>
      <c r="D6" s="34">
        <v>39371.913594590987</v>
      </c>
      <c r="E6" s="34">
        <v>121792.12758803999</v>
      </c>
      <c r="F6" s="34">
        <v>225241.8657254311</v>
      </c>
      <c r="G6" s="34">
        <v>0.36744466149999977</v>
      </c>
      <c r="H6" s="34">
        <v>34985.435563200517</v>
      </c>
      <c r="I6" s="34">
        <v>0.36940052149999969</v>
      </c>
      <c r="J6" s="34">
        <v>0.36779651600000002</v>
      </c>
      <c r="K6" s="34">
        <v>0.36972704499999937</v>
      </c>
      <c r="L6" s="34">
        <v>2141.2963630109998</v>
      </c>
      <c r="M6" s="34">
        <v>34.642552615000007</v>
      </c>
      <c r="N6" s="34">
        <v>701.24998704550001</v>
      </c>
      <c r="O6" s="34">
        <v>169.18061601249997</v>
      </c>
      <c r="P6" s="34">
        <v>209.31013123799991</v>
      </c>
      <c r="Q6" s="34">
        <v>3670.2517357345</v>
      </c>
      <c r="R6" s="34">
        <v>1068.8891670725</v>
      </c>
      <c r="S6" s="34">
        <v>12790.668869424</v>
      </c>
      <c r="T6" s="34">
        <v>0.39733471849999957</v>
      </c>
      <c r="U6" s="34">
        <v>1376.6328842990001</v>
      </c>
      <c r="V6" s="34">
        <v>0.38975504649999954</v>
      </c>
      <c r="W6" s="34">
        <v>906.53397742449999</v>
      </c>
      <c r="X6" s="34">
        <v>3299.2210305775002</v>
      </c>
      <c r="Y6" s="34">
        <v>1811.0067530055005</v>
      </c>
      <c r="Z6" s="34">
        <v>1508.8426818749995</v>
      </c>
      <c r="AA6" s="34">
        <v>1461.2215249990002</v>
      </c>
    </row>
    <row r="7" spans="1:27" x14ac:dyDescent="0.35">
      <c r="A7" s="31" t="s">
        <v>120</v>
      </c>
      <c r="B7" s="31" t="s">
        <v>64</v>
      </c>
      <c r="C7" s="34">
        <v>7.6148857999999903E-2</v>
      </c>
      <c r="D7" s="34">
        <v>7.5596055000000009E-2</v>
      </c>
      <c r="E7" s="34">
        <v>7.5888863500000001E-2</v>
      </c>
      <c r="F7" s="34">
        <v>7.5712609E-2</v>
      </c>
      <c r="G7" s="34">
        <v>7.555648999999999E-2</v>
      </c>
      <c r="H7" s="34">
        <v>7.5662453000000005E-2</v>
      </c>
      <c r="I7" s="34">
        <v>7.5678910999999779E-2</v>
      </c>
      <c r="J7" s="34">
        <v>7.5421306000000007E-2</v>
      </c>
      <c r="K7" s="34">
        <v>7.502339999999981E-2</v>
      </c>
      <c r="L7" s="34">
        <v>1.4713330399999998</v>
      </c>
      <c r="M7" s="34">
        <v>7.5892905999999996E-2</v>
      </c>
      <c r="N7" s="34">
        <v>7.7814603499999788E-2</v>
      </c>
      <c r="O7" s="34">
        <v>176.05057339999999</v>
      </c>
      <c r="P7" s="34">
        <v>7.7355947499999883E-2</v>
      </c>
      <c r="Q7" s="34">
        <v>1708.408672431</v>
      </c>
      <c r="R7" s="34">
        <v>1886.373621768</v>
      </c>
      <c r="S7" s="34">
        <v>8655.3356894259996</v>
      </c>
      <c r="T7" s="34">
        <v>7.9212689000000003E-2</v>
      </c>
      <c r="U7" s="34">
        <v>9042.6316041099999</v>
      </c>
      <c r="V7" s="34">
        <v>7.8299992999999998E-2</v>
      </c>
      <c r="W7" s="34">
        <v>5901.5591592629999</v>
      </c>
      <c r="X7" s="34">
        <v>2755.5425508869998</v>
      </c>
      <c r="Y7" s="34">
        <v>564.02689205899992</v>
      </c>
      <c r="Z7" s="34">
        <v>6059.9723649030002</v>
      </c>
      <c r="AA7" s="34">
        <v>385.87576096699996</v>
      </c>
    </row>
    <row r="8" spans="1:27" x14ac:dyDescent="0.35">
      <c r="A8" s="31" t="s">
        <v>121</v>
      </c>
      <c r="B8" s="31" t="s">
        <v>64</v>
      </c>
      <c r="C8" s="34">
        <v>6.8706561399999908E-2</v>
      </c>
      <c r="D8" s="34">
        <v>68.139719854099994</v>
      </c>
      <c r="E8" s="34">
        <v>6.8919135399999901E-2</v>
      </c>
      <c r="F8" s="34">
        <v>5.1509473070000009</v>
      </c>
      <c r="G8" s="34">
        <v>6.8073119500000001E-2</v>
      </c>
      <c r="H8" s="34">
        <v>6.8257380599999987E-2</v>
      </c>
      <c r="I8" s="34">
        <v>6.8426456099999991E-2</v>
      </c>
      <c r="J8" s="34">
        <v>6.8334679199999998E-2</v>
      </c>
      <c r="K8" s="34">
        <v>6.8861400699999992E-2</v>
      </c>
      <c r="L8" s="34">
        <v>6.9688296000000011E-2</v>
      </c>
      <c r="M8" s="34">
        <v>30.670223521499999</v>
      </c>
      <c r="N8" s="34">
        <v>605.81766745649998</v>
      </c>
      <c r="O8" s="34">
        <v>7.2949291999999902E-2</v>
      </c>
      <c r="P8" s="34">
        <v>458.03875154399998</v>
      </c>
      <c r="Q8" s="34">
        <v>142.39411477100003</v>
      </c>
      <c r="R8" s="34">
        <v>55.583524218999905</v>
      </c>
      <c r="S8" s="34">
        <v>254.98153226849999</v>
      </c>
      <c r="T8" s="34">
        <v>7.3283301299999895E-2</v>
      </c>
      <c r="U8" s="34">
        <v>603.16696619900006</v>
      </c>
      <c r="V8" s="34">
        <v>7.1876098699999905E-2</v>
      </c>
      <c r="W8" s="34">
        <v>643.0896567289999</v>
      </c>
      <c r="X8" s="34">
        <v>7.3947649599999984E-2</v>
      </c>
      <c r="Y8" s="34">
        <v>649.88653841000007</v>
      </c>
      <c r="Z8" s="34">
        <v>1493.5266834322999</v>
      </c>
      <c r="AA8" s="34">
        <v>847.15542995529995</v>
      </c>
    </row>
    <row r="9" spans="1:27" x14ac:dyDescent="0.35">
      <c r="A9" s="31" t="s">
        <v>122</v>
      </c>
      <c r="B9" s="31" t="s">
        <v>64</v>
      </c>
      <c r="C9" s="34">
        <v>6.4374153999999906E-2</v>
      </c>
      <c r="D9" s="34">
        <v>14.928895323999999</v>
      </c>
      <c r="E9" s="34">
        <v>4705.8973729999998</v>
      </c>
      <c r="F9" s="34">
        <v>6.3917605999999794E-2</v>
      </c>
      <c r="G9" s="34">
        <v>6.3408043499999803E-2</v>
      </c>
      <c r="H9" s="34">
        <v>6.3490825999999903E-2</v>
      </c>
      <c r="I9" s="34">
        <v>6.3586900000000002E-2</v>
      </c>
      <c r="J9" s="34">
        <v>6.34873195E-2</v>
      </c>
      <c r="K9" s="34">
        <v>6.392627599999999E-2</v>
      </c>
      <c r="L9" s="34">
        <v>6.4831998500000002E-2</v>
      </c>
      <c r="M9" s="34">
        <v>4.9320058579999992</v>
      </c>
      <c r="N9" s="34">
        <v>653.77460733200007</v>
      </c>
      <c r="O9" s="34">
        <v>6.7826077999999901E-2</v>
      </c>
      <c r="P9" s="34">
        <v>199.29897556200001</v>
      </c>
      <c r="Q9" s="34">
        <v>57.202437516999993</v>
      </c>
      <c r="R9" s="34">
        <v>139.55568271299998</v>
      </c>
      <c r="S9" s="34">
        <v>2355.5158459999998</v>
      </c>
      <c r="T9" s="34">
        <v>6.8086226500000013E-2</v>
      </c>
      <c r="U9" s="34">
        <v>589.17993260499986</v>
      </c>
      <c r="V9" s="34">
        <v>6.6923832999999905E-2</v>
      </c>
      <c r="W9" s="34">
        <v>957.82969313899991</v>
      </c>
      <c r="X9" s="34">
        <v>6.8854401499999801E-2</v>
      </c>
      <c r="Y9" s="34">
        <v>190.66804165700003</v>
      </c>
      <c r="Z9" s="34">
        <v>1454.9668749059997</v>
      </c>
      <c r="AA9" s="34">
        <v>691.40580416099999</v>
      </c>
    </row>
    <row r="10" spans="1:27" x14ac:dyDescent="0.35">
      <c r="A10" s="31" t="s">
        <v>123</v>
      </c>
      <c r="B10" s="31" t="s">
        <v>64</v>
      </c>
      <c r="C10" s="34">
        <v>3.7864758999999998E-2</v>
      </c>
      <c r="D10" s="34">
        <v>3.6727846000000001E-2</v>
      </c>
      <c r="E10" s="34">
        <v>3.7718815000000003E-2</v>
      </c>
      <c r="F10" s="34">
        <v>3.7560502000000003E-2</v>
      </c>
      <c r="G10" s="34">
        <v>3.6943781000000002E-2</v>
      </c>
      <c r="H10" s="34">
        <v>3.7228670999999998E-2</v>
      </c>
      <c r="I10" s="34">
        <v>3.7152608499999899E-2</v>
      </c>
      <c r="J10" s="34">
        <v>3.7098605999999999E-2</v>
      </c>
      <c r="K10" s="34">
        <v>3.7396782999999899E-2</v>
      </c>
      <c r="L10" s="34">
        <v>3.8054431E-2</v>
      </c>
      <c r="M10" s="34">
        <v>3.7078823999999996E-2</v>
      </c>
      <c r="N10" s="34">
        <v>3.8008323499999899E-2</v>
      </c>
      <c r="O10" s="34">
        <v>3.8304239000000004E-2</v>
      </c>
      <c r="P10" s="34">
        <v>3.7050734499999897E-2</v>
      </c>
      <c r="Q10" s="34">
        <v>3.7302605000000003E-2</v>
      </c>
      <c r="R10" s="34">
        <v>3.7536761000000002E-2</v>
      </c>
      <c r="S10" s="34">
        <v>68.439576343000013</v>
      </c>
      <c r="T10" s="34">
        <v>3.8098407999999903E-2</v>
      </c>
      <c r="U10" s="34">
        <v>47.439297949</v>
      </c>
      <c r="V10" s="34">
        <v>3.6904147999999998E-2</v>
      </c>
      <c r="W10" s="34">
        <v>43.753420620999997</v>
      </c>
      <c r="X10" s="34">
        <v>3.81149525E-2</v>
      </c>
      <c r="Y10" s="34">
        <v>3.7527806999999996E-2</v>
      </c>
      <c r="Z10" s="34">
        <v>57.484277907000006</v>
      </c>
      <c r="AA10" s="34">
        <v>3.7269440999999903E-2</v>
      </c>
    </row>
    <row r="11" spans="1:27" x14ac:dyDescent="0.35">
      <c r="A11" s="25" t="s">
        <v>38</v>
      </c>
      <c r="B11" s="25" t="s">
        <v>141</v>
      </c>
      <c r="C11" s="35">
        <v>61897.875931260372</v>
      </c>
      <c r="D11" s="35">
        <v>39455.094533670097</v>
      </c>
      <c r="E11" s="35">
        <v>126498.2074878539</v>
      </c>
      <c r="F11" s="35">
        <v>225247.19386345509</v>
      </c>
      <c r="G11" s="35">
        <v>0.6114260954999996</v>
      </c>
      <c r="H11" s="35">
        <v>34985.680202531112</v>
      </c>
      <c r="I11" s="35">
        <v>0.61424539709999937</v>
      </c>
      <c r="J11" s="35">
        <v>0.61213842670000007</v>
      </c>
      <c r="K11" s="35">
        <v>0.61493490469999912</v>
      </c>
      <c r="L11" s="35">
        <v>2142.9402707764998</v>
      </c>
      <c r="M11" s="35">
        <v>70.3577537245</v>
      </c>
      <c r="N11" s="35">
        <v>1960.958084761</v>
      </c>
      <c r="O11" s="35">
        <v>345.41026902149991</v>
      </c>
      <c r="P11" s="35">
        <v>866.76226502599991</v>
      </c>
      <c r="Q11" s="35">
        <v>5578.2942630585012</v>
      </c>
      <c r="R11" s="35">
        <v>3150.4395325334999</v>
      </c>
      <c r="S11" s="35">
        <v>24124.941513461497</v>
      </c>
      <c r="T11" s="35">
        <v>0.65601534329999944</v>
      </c>
      <c r="U11" s="35">
        <v>11659.050685162001</v>
      </c>
      <c r="V11" s="35">
        <v>0.6437591191999994</v>
      </c>
      <c r="W11" s="35">
        <v>8452.7659071765011</v>
      </c>
      <c r="X11" s="35">
        <v>6054.9444984681004</v>
      </c>
      <c r="Y11" s="35">
        <v>3215.6257529385007</v>
      </c>
      <c r="Z11" s="35">
        <v>10574.7928830233</v>
      </c>
      <c r="AA11" s="35">
        <v>3385.6957895232999</v>
      </c>
    </row>
  </sheetData>
  <sheetProtection algorithmName="SHA-512" hashValue="h1kdGeI1UhddS9re36gdUUAlCsGhroj8HYE/kAuk+OkFFhhBRm08kST0INjnMeJYwkug9hAzscrtalqk917BNg==" saltValue="ijRArJZ8EwfuBN+xraQK/A==" spinCount="100000"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rgb="FFFFC000"/>
  </sheetPr>
  <dimension ref="A1:AA151"/>
  <sheetViews>
    <sheetView zoomScale="85" zoomScaleNormal="85" workbookViewId="0"/>
  </sheetViews>
  <sheetFormatPr defaultColWidth="9.1796875" defaultRowHeight="14.5" x14ac:dyDescent="0.35"/>
  <cols>
    <col min="1" max="1" width="16" style="13" customWidth="1"/>
    <col min="2" max="2" width="30.54296875" style="13" customWidth="1"/>
    <col min="3" max="27" width="9.453125" style="13" customWidth="1"/>
    <col min="28" max="16384" width="9.1796875" style="13"/>
  </cols>
  <sheetData>
    <row r="1" spans="1:27" s="30" customFormat="1" ht="23.25" customHeight="1" x14ac:dyDescent="0.35">
      <c r="A1" s="29" t="s">
        <v>143</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s="30" customFormat="1" x14ac:dyDescent="0.35"/>
    <row r="3" spans="1:27" s="30" customFormat="1" x14ac:dyDescent="0.35"/>
    <row r="4" spans="1:27" x14ac:dyDescent="0.35">
      <c r="A4" s="18" t="s">
        <v>116</v>
      </c>
      <c r="B4" s="18"/>
      <c r="C4" s="30"/>
      <c r="D4" s="30"/>
      <c r="E4" s="30"/>
      <c r="F4" s="30"/>
      <c r="G4" s="30"/>
      <c r="H4" s="30"/>
      <c r="I4" s="30"/>
      <c r="J4" s="30"/>
      <c r="K4" s="30"/>
      <c r="L4" s="30"/>
      <c r="M4" s="30"/>
      <c r="N4" s="30"/>
      <c r="O4" s="30"/>
      <c r="P4" s="30"/>
      <c r="Q4" s="30"/>
      <c r="R4" s="30"/>
      <c r="S4" s="30"/>
      <c r="T4" s="30"/>
      <c r="U4" s="30"/>
      <c r="V4" s="30"/>
      <c r="W4" s="30"/>
      <c r="X4" s="30"/>
      <c r="Y4" s="30"/>
      <c r="Z4" s="30"/>
      <c r="AA4" s="30"/>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2">
        <v>0.62661894510266136</v>
      </c>
      <c r="D6" s="32">
        <v>0.55427070137762402</v>
      </c>
      <c r="E6" s="32">
        <v>0.62431778945106819</v>
      </c>
      <c r="F6" s="32">
        <v>0.62089906811528039</v>
      </c>
      <c r="G6" s="32">
        <v>0.58823877814728798</v>
      </c>
      <c r="H6" s="32">
        <v>0.56616389659398525</v>
      </c>
      <c r="I6" s="32">
        <v>0.55310133239646042</v>
      </c>
      <c r="J6" s="32">
        <v>0.54507085252427567</v>
      </c>
      <c r="K6" s="32">
        <v>0.61620831704372336</v>
      </c>
      <c r="L6" s="32">
        <v>0.61922778056966654</v>
      </c>
      <c r="M6" s="32">
        <v>0.59867330397697649</v>
      </c>
      <c r="N6" s="32">
        <v>0.72009143948932008</v>
      </c>
      <c r="O6" s="32">
        <v>0.74431252817620241</v>
      </c>
      <c r="P6" s="32">
        <v>0.72943891292730312</v>
      </c>
      <c r="Q6" s="32">
        <v>0.72881945279173432</v>
      </c>
      <c r="R6" s="32">
        <v>0.74908554757966361</v>
      </c>
      <c r="S6" s="32">
        <v>0.73843262826741241</v>
      </c>
      <c r="T6" s="32">
        <v>0.77243719710372871</v>
      </c>
      <c r="U6" s="32">
        <v>0.7551451912103786</v>
      </c>
      <c r="V6" s="32">
        <v>0.72263942654527824</v>
      </c>
      <c r="W6" s="32">
        <v>0.69767880966921081</v>
      </c>
      <c r="X6" s="32">
        <v>0.74901491841141421</v>
      </c>
      <c r="Y6" s="32">
        <v>0.69810702167496608</v>
      </c>
      <c r="Z6" s="32">
        <v>0.67945648055001573</v>
      </c>
      <c r="AA6" s="32">
        <v>0.66852082653591482</v>
      </c>
    </row>
    <row r="7" spans="1:27" x14ac:dyDescent="0.35">
      <c r="A7" s="31" t="s">
        <v>38</v>
      </c>
      <c r="B7" s="31" t="s">
        <v>68</v>
      </c>
      <c r="C7" s="32">
        <v>0.80631365320710446</v>
      </c>
      <c r="D7" s="32">
        <v>0.73985767529704272</v>
      </c>
      <c r="E7" s="32">
        <v>0.79633887255253544</v>
      </c>
      <c r="F7" s="32">
        <v>0.80993034736665936</v>
      </c>
      <c r="G7" s="32">
        <v>0.82824832293384953</v>
      </c>
      <c r="H7" s="32">
        <v>0.81595414903535812</v>
      </c>
      <c r="I7" s="32">
        <v>0.7780708838365723</v>
      </c>
      <c r="J7" s="32">
        <v>0.79079418107072907</v>
      </c>
      <c r="K7" s="32">
        <v>0.75766279379635804</v>
      </c>
      <c r="L7" s="32">
        <v>0.83575539207417326</v>
      </c>
      <c r="M7" s="32">
        <v>0.83922080024789325</v>
      </c>
      <c r="N7" s="32">
        <v>0.83386861331436557</v>
      </c>
      <c r="O7" s="32">
        <v>0.83744531877665151</v>
      </c>
      <c r="P7" s="32">
        <v>0.8432152195559971</v>
      </c>
      <c r="Q7" s="32">
        <v>0.82828032409817609</v>
      </c>
      <c r="R7" s="32">
        <v>0.8048329488106406</v>
      </c>
      <c r="S7" s="32">
        <v>0.76246205239151055</v>
      </c>
      <c r="T7" s="32">
        <v>0.72830255776453212</v>
      </c>
      <c r="U7" s="32">
        <v>0.76738334534993569</v>
      </c>
      <c r="V7" s="32">
        <v>0.80294316956801337</v>
      </c>
      <c r="W7" s="32">
        <v>0.79627699042151723</v>
      </c>
      <c r="X7" s="32">
        <v>0.78484129158538574</v>
      </c>
      <c r="Y7" s="32">
        <v>0.78983238919241816</v>
      </c>
      <c r="Z7" s="32">
        <v>0.78189791945643261</v>
      </c>
      <c r="AA7" s="32">
        <v>0.79297252720869071</v>
      </c>
    </row>
    <row r="8" spans="1:27" x14ac:dyDescent="0.35">
      <c r="A8" s="31" t="s">
        <v>38</v>
      </c>
      <c r="B8" s="31" t="s">
        <v>18</v>
      </c>
      <c r="C8" s="32">
        <v>0.10716395032638699</v>
      </c>
      <c r="D8" s="32">
        <v>8.5844403592706425E-2</v>
      </c>
      <c r="E8" s="32">
        <v>7.5838088568973533E-2</v>
      </c>
      <c r="F8" s="32">
        <v>7.1670044252787363E-2</v>
      </c>
      <c r="G8" s="32">
        <v>7.0909855708407757E-2</v>
      </c>
      <c r="H8" s="32">
        <v>7.0909856176117031E-2</v>
      </c>
      <c r="I8" s="32">
        <v>7.0909860127266772E-2</v>
      </c>
      <c r="J8" s="32">
        <v>7.0909867765243995E-2</v>
      </c>
      <c r="K8" s="32">
        <v>7.0909890098054346E-2</v>
      </c>
      <c r="L8" s="32">
        <v>7.0943628462128067E-2</v>
      </c>
      <c r="M8" s="32">
        <v>7.0913521676733773E-2</v>
      </c>
      <c r="N8" s="32">
        <v>0.18463171776298587</v>
      </c>
      <c r="O8" s="32">
        <v>0.2210314517349718</v>
      </c>
      <c r="P8" s="32">
        <v>0.14652935321611318</v>
      </c>
      <c r="Q8" s="32">
        <v>0.32151455126624601</v>
      </c>
      <c r="R8" s="32">
        <v>0.21032943673564794</v>
      </c>
      <c r="S8" s="32">
        <v>0.29487480324961363</v>
      </c>
      <c r="T8" s="32">
        <v>0.32705867411883699</v>
      </c>
      <c r="U8" s="32">
        <v>0.338764878163753</v>
      </c>
      <c r="V8" s="32">
        <v>0.26735316074310167</v>
      </c>
      <c r="W8" s="32">
        <v>0.34257164456311134</v>
      </c>
      <c r="X8" s="32">
        <v>0.5199595867195187</v>
      </c>
      <c r="Y8" s="32">
        <v>0.47843557491397926</v>
      </c>
      <c r="Z8" s="32">
        <v>0.43215677585506146</v>
      </c>
      <c r="AA8" s="32">
        <v>0.50013906745659531</v>
      </c>
    </row>
    <row r="9" spans="1:27" x14ac:dyDescent="0.35">
      <c r="A9" s="31" t="s">
        <v>38</v>
      </c>
      <c r="B9" s="31" t="s">
        <v>30</v>
      </c>
      <c r="C9" s="32">
        <v>6.2840797318155506E-2</v>
      </c>
      <c r="D9" s="32">
        <v>6.6587835440814896E-2</v>
      </c>
      <c r="E9" s="32">
        <v>7.0459097822269057E-2</v>
      </c>
      <c r="F9" s="32">
        <v>8.0694575869336132E-3</v>
      </c>
      <c r="G9" s="32">
        <v>7.3846614536845802E-3</v>
      </c>
      <c r="H9" s="32">
        <v>7.9924285212504397E-3</v>
      </c>
      <c r="I9" s="32">
        <v>7.562784246575343E-3</v>
      </c>
      <c r="J9" s="32">
        <v>7.3846544170108885E-3</v>
      </c>
      <c r="K9" s="32">
        <v>7.4412001844046368E-3</v>
      </c>
      <c r="L9" s="32">
        <v>7.5519716368106782E-3</v>
      </c>
      <c r="M9" s="32">
        <v>8.1925668247277844E-3</v>
      </c>
      <c r="N9" s="32">
        <v>1.1873170881629784E-2</v>
      </c>
      <c r="O9" s="32">
        <v>9.7808280646294356E-3</v>
      </c>
      <c r="P9" s="32">
        <v>1.4027503512469265E-2</v>
      </c>
      <c r="Q9" s="32">
        <v>4.1449963470319637E-2</v>
      </c>
      <c r="R9" s="32">
        <v>1.8113765981735159E-2</v>
      </c>
      <c r="S9" s="32">
        <v>3.4061251141552513E-2</v>
      </c>
      <c r="T9" s="32">
        <v>3.49706301369863E-2</v>
      </c>
      <c r="U9" s="32" t="s">
        <v>152</v>
      </c>
      <c r="V9" s="32" t="s">
        <v>152</v>
      </c>
      <c r="W9" s="32" t="s">
        <v>152</v>
      </c>
      <c r="X9" s="32" t="s">
        <v>152</v>
      </c>
      <c r="Y9" s="32" t="s">
        <v>152</v>
      </c>
      <c r="Z9" s="32" t="s">
        <v>152</v>
      </c>
      <c r="AA9" s="32" t="s">
        <v>152</v>
      </c>
    </row>
    <row r="10" spans="1:27" x14ac:dyDescent="0.35">
      <c r="A10" s="31" t="s">
        <v>38</v>
      </c>
      <c r="B10" s="31" t="s">
        <v>63</v>
      </c>
      <c r="C10" s="32">
        <v>1.8045862787017537E-3</v>
      </c>
      <c r="D10" s="32">
        <v>1.5181192148676075E-3</v>
      </c>
      <c r="E10" s="32">
        <v>2.5907501964921899E-3</v>
      </c>
      <c r="F10" s="32">
        <v>3.7923801145347321E-4</v>
      </c>
      <c r="G10" s="32">
        <v>1.1325146773196408E-5</v>
      </c>
      <c r="H10" s="32">
        <v>1.5415530305925998E-4</v>
      </c>
      <c r="I10" s="32">
        <v>4.5591881023229012E-5</v>
      </c>
      <c r="J10" s="32">
        <v>2.6230162691582474E-5</v>
      </c>
      <c r="K10" s="32">
        <v>1.0952263650312631E-5</v>
      </c>
      <c r="L10" s="32">
        <v>1.5013220417263822E-4</v>
      </c>
      <c r="M10" s="32">
        <v>2.4454456262840623E-4</v>
      </c>
      <c r="N10" s="32">
        <v>4.244632383325858E-3</v>
      </c>
      <c r="O10" s="32">
        <v>5.0160499913815522E-3</v>
      </c>
      <c r="P10" s="32">
        <v>3.2307169766504855E-3</v>
      </c>
      <c r="Q10" s="32">
        <v>2.4153095619138556E-2</v>
      </c>
      <c r="R10" s="32">
        <v>1.7607853257678979E-2</v>
      </c>
      <c r="S10" s="32">
        <v>2.5329540126007317E-2</v>
      </c>
      <c r="T10" s="32">
        <v>2.6441982002944755E-2</v>
      </c>
      <c r="U10" s="32">
        <v>4.2170821733231542E-2</v>
      </c>
      <c r="V10" s="32">
        <v>3.7766008758536661E-2</v>
      </c>
      <c r="W10" s="32">
        <v>5.7244752888326964E-2</v>
      </c>
      <c r="X10" s="32">
        <v>8.0556760034238173E-2</v>
      </c>
      <c r="Y10" s="32">
        <v>0.11170288532408232</v>
      </c>
      <c r="Z10" s="32">
        <v>6.7868484825527653E-2</v>
      </c>
      <c r="AA10" s="32">
        <v>7.3586546184994023E-2</v>
      </c>
    </row>
    <row r="11" spans="1:27" x14ac:dyDescent="0.35">
      <c r="A11" s="31" t="s">
        <v>38</v>
      </c>
      <c r="B11" s="31" t="s">
        <v>62</v>
      </c>
      <c r="C11" s="32">
        <v>0.20024453633644537</v>
      </c>
      <c r="D11" s="32">
        <v>0.25570127018882105</v>
      </c>
      <c r="E11" s="32">
        <v>0.20702460078253815</v>
      </c>
      <c r="F11" s="32">
        <v>0.22929840555658881</v>
      </c>
      <c r="G11" s="32">
        <v>0.25734905240970535</v>
      </c>
      <c r="H11" s="32">
        <v>0.24027917412149336</v>
      </c>
      <c r="I11" s="32">
        <v>0.24154858666450199</v>
      </c>
      <c r="J11" s="32">
        <v>0.28185427117199913</v>
      </c>
      <c r="K11" s="32">
        <v>0.24531601469266168</v>
      </c>
      <c r="L11" s="32">
        <v>0.20996499881277375</v>
      </c>
      <c r="M11" s="32">
        <v>0.26137240545581875</v>
      </c>
      <c r="N11" s="32">
        <v>0.22313930440020927</v>
      </c>
      <c r="O11" s="32">
        <v>0.23832375688342589</v>
      </c>
      <c r="P11" s="32">
        <v>0.268105498008058</v>
      </c>
      <c r="Q11" s="32">
        <v>0.25262151292159363</v>
      </c>
      <c r="R11" s="32">
        <v>0.24880092922941335</v>
      </c>
      <c r="S11" s="32">
        <v>0.28254412564283982</v>
      </c>
      <c r="T11" s="32">
        <v>0.24553551298006684</v>
      </c>
      <c r="U11" s="32">
        <v>0.20778798568116494</v>
      </c>
      <c r="V11" s="32">
        <v>0.26153679588753193</v>
      </c>
      <c r="W11" s="32">
        <v>0.21099208932296981</v>
      </c>
      <c r="X11" s="32">
        <v>0.2258733213994373</v>
      </c>
      <c r="Y11" s="32">
        <v>0.25649389151953972</v>
      </c>
      <c r="Z11" s="32">
        <v>0.23574087137590902</v>
      </c>
      <c r="AA11" s="32">
        <v>0.23738061478612643</v>
      </c>
    </row>
    <row r="12" spans="1:27" x14ac:dyDescent="0.35">
      <c r="A12" s="31" t="s">
        <v>38</v>
      </c>
      <c r="B12" s="31" t="s">
        <v>66</v>
      </c>
      <c r="C12" s="32">
        <v>0.34024411621181144</v>
      </c>
      <c r="D12" s="32">
        <v>0.3736227553547124</v>
      </c>
      <c r="E12" s="32">
        <v>0.33971971574083465</v>
      </c>
      <c r="F12" s="32">
        <v>0.33674587669095069</v>
      </c>
      <c r="G12" s="32">
        <v>0.34980131708114109</v>
      </c>
      <c r="H12" s="32">
        <v>0.37056864249468474</v>
      </c>
      <c r="I12" s="32">
        <v>0.38663023583724532</v>
      </c>
      <c r="J12" s="32">
        <v>0.3665411669264057</v>
      </c>
      <c r="K12" s="32">
        <v>0.36459317595364416</v>
      </c>
      <c r="L12" s="32">
        <v>0.37022039490337105</v>
      </c>
      <c r="M12" s="32">
        <v>0.39026524555908093</v>
      </c>
      <c r="N12" s="32">
        <v>0.35900194436970906</v>
      </c>
      <c r="O12" s="32">
        <v>0.34936865054379418</v>
      </c>
      <c r="P12" s="32">
        <v>0.36836330864078515</v>
      </c>
      <c r="Q12" s="32">
        <v>0.38558851728463378</v>
      </c>
      <c r="R12" s="32">
        <v>0.39759791267090699</v>
      </c>
      <c r="S12" s="32">
        <v>0.37044342809639313</v>
      </c>
      <c r="T12" s="32">
        <v>0.36796463428583887</v>
      </c>
      <c r="U12" s="32">
        <v>0.37280826011596585</v>
      </c>
      <c r="V12" s="32">
        <v>0.37803021297667005</v>
      </c>
      <c r="W12" s="32">
        <v>0.3503010157682242</v>
      </c>
      <c r="X12" s="32">
        <v>0.32769155755636925</v>
      </c>
      <c r="Y12" s="32">
        <v>0.36000953802395352</v>
      </c>
      <c r="Z12" s="32">
        <v>0.37785973138004797</v>
      </c>
      <c r="AA12" s="32">
        <v>0.38706632226152921</v>
      </c>
    </row>
    <row r="13" spans="1:27" x14ac:dyDescent="0.35">
      <c r="A13" s="31" t="s">
        <v>38</v>
      </c>
      <c r="B13" s="31" t="s">
        <v>65</v>
      </c>
      <c r="C13" s="32">
        <v>0.27202110361419951</v>
      </c>
      <c r="D13" s="32">
        <v>0.28435658318605495</v>
      </c>
      <c r="E13" s="32">
        <v>0.28583161672763646</v>
      </c>
      <c r="F13" s="32">
        <v>0.2882703517242125</v>
      </c>
      <c r="G13" s="32">
        <v>0.27989792343688991</v>
      </c>
      <c r="H13" s="32">
        <v>0.29877830818419765</v>
      </c>
      <c r="I13" s="32">
        <v>0.30075350254664973</v>
      </c>
      <c r="J13" s="32">
        <v>0.2675435837603235</v>
      </c>
      <c r="K13" s="32">
        <v>0.28357974518291368</v>
      </c>
      <c r="L13" s="32">
        <v>0.29466869940908424</v>
      </c>
      <c r="M13" s="32">
        <v>0.29967755350747238</v>
      </c>
      <c r="N13" s="32">
        <v>0.3018714117084525</v>
      </c>
      <c r="O13" s="32">
        <v>0.28982877201137558</v>
      </c>
      <c r="P13" s="32">
        <v>0.28073529156948668</v>
      </c>
      <c r="Q13" s="32">
        <v>0.30071897945953197</v>
      </c>
      <c r="R13" s="32">
        <v>0.30243564865574618</v>
      </c>
      <c r="S13" s="32">
        <v>0.27176663571718529</v>
      </c>
      <c r="T13" s="32">
        <v>0.28380335281656011</v>
      </c>
      <c r="U13" s="32">
        <v>0.29714903722257852</v>
      </c>
      <c r="V13" s="32">
        <v>0.30218100310036522</v>
      </c>
      <c r="W13" s="32">
        <v>0.30213786293226297</v>
      </c>
      <c r="X13" s="32">
        <v>0.29200408499036912</v>
      </c>
      <c r="Y13" s="32">
        <v>0.28398648589307746</v>
      </c>
      <c r="Z13" s="32">
        <v>0.30291433007136603</v>
      </c>
      <c r="AA13" s="32">
        <v>0.30500067470472408</v>
      </c>
    </row>
    <row r="14" spans="1:27" x14ac:dyDescent="0.35">
      <c r="A14" s="31" t="s">
        <v>38</v>
      </c>
      <c r="B14" s="31" t="s">
        <v>34</v>
      </c>
      <c r="C14" s="32">
        <v>5.667112810358868E-2</v>
      </c>
      <c r="D14" s="32">
        <v>5.7962728931255529E-2</v>
      </c>
      <c r="E14" s="32">
        <v>6.2361308930013341E-2</v>
      </c>
      <c r="F14" s="32">
        <v>5.9348493450049271E-2</v>
      </c>
      <c r="G14" s="32">
        <v>6.1306254354966332E-2</v>
      </c>
      <c r="H14" s="32">
        <v>6.3693922593749855E-2</v>
      </c>
      <c r="I14" s="32">
        <v>6.5334617666976916E-2</v>
      </c>
      <c r="J14" s="32">
        <v>6.0653344682572406E-2</v>
      </c>
      <c r="K14" s="32">
        <v>6.6598119107506848E-2</v>
      </c>
      <c r="L14" s="32">
        <v>0.11370248394792032</v>
      </c>
      <c r="M14" s="32">
        <v>0.11801761567306369</v>
      </c>
      <c r="N14" s="32">
        <v>0.12622623585563963</v>
      </c>
      <c r="O14" s="32">
        <v>0.12632411792675455</v>
      </c>
      <c r="P14" s="32">
        <v>0.12641907731200158</v>
      </c>
      <c r="Q14" s="32">
        <v>0.12964112621281779</v>
      </c>
      <c r="R14" s="32">
        <v>0.13112962201105535</v>
      </c>
      <c r="S14" s="32">
        <v>0.12491080640588752</v>
      </c>
      <c r="T14" s="32">
        <v>0.12397965318367647</v>
      </c>
      <c r="U14" s="32">
        <v>0.12547201527682811</v>
      </c>
      <c r="V14" s="32">
        <v>0.12328789062717962</v>
      </c>
      <c r="W14" s="32">
        <v>0.12548496184183644</v>
      </c>
      <c r="X14" s="32">
        <v>0.12394828546080393</v>
      </c>
      <c r="Y14" s="32">
        <v>0.12292631857298435</v>
      </c>
      <c r="Z14" s="32">
        <v>0.12535628349137629</v>
      </c>
      <c r="AA14" s="32">
        <v>0.12636753705319845</v>
      </c>
    </row>
    <row r="15" spans="1:27" x14ac:dyDescent="0.35">
      <c r="A15" s="31" t="s">
        <v>38</v>
      </c>
      <c r="B15" s="31" t="s">
        <v>70</v>
      </c>
      <c r="C15" s="32">
        <v>1.6170990515248888E-2</v>
      </c>
      <c r="D15" s="32">
        <v>6.6189563814194703E-3</v>
      </c>
      <c r="E15" s="32">
        <v>2.0327203901009075E-2</v>
      </c>
      <c r="F15" s="32">
        <v>2.049908556418965E-2</v>
      </c>
      <c r="G15" s="32">
        <v>1.6909214570358065E-2</v>
      </c>
      <c r="H15" s="32">
        <v>2.6859945448844309E-2</v>
      </c>
      <c r="I15" s="32">
        <v>3.0640817623074079E-2</v>
      </c>
      <c r="J15" s="32">
        <v>4.1290305160367018E-2</v>
      </c>
      <c r="K15" s="32">
        <v>6.3702461878369532E-2</v>
      </c>
      <c r="L15" s="32">
        <v>9.1081928844505292E-2</v>
      </c>
      <c r="M15" s="32">
        <v>6.255903027508429E-2</v>
      </c>
      <c r="N15" s="32">
        <v>0.21344162735295308</v>
      </c>
      <c r="O15" s="32">
        <v>0.17411764347058362</v>
      </c>
      <c r="P15" s="32">
        <v>0.19487004807575575</v>
      </c>
      <c r="Q15" s="32">
        <v>0.22855748303960796</v>
      </c>
      <c r="R15" s="32">
        <v>0.19460915430631268</v>
      </c>
      <c r="S15" s="32">
        <v>0.22523120270187896</v>
      </c>
      <c r="T15" s="32">
        <v>0.21716042846294203</v>
      </c>
      <c r="U15" s="32">
        <v>0.23906111958975662</v>
      </c>
      <c r="V15" s="32">
        <v>0.22781910802671823</v>
      </c>
      <c r="W15" s="32">
        <v>0.23722005774518656</v>
      </c>
      <c r="X15" s="32">
        <v>0.21993514597188846</v>
      </c>
      <c r="Y15" s="32">
        <v>0.22638505282726953</v>
      </c>
      <c r="Z15" s="32">
        <v>0.24711488747148302</v>
      </c>
      <c r="AA15" s="32">
        <v>0.24497723467471427</v>
      </c>
    </row>
    <row r="16" spans="1:27" x14ac:dyDescent="0.35">
      <c r="A16" s="31" t="s">
        <v>38</v>
      </c>
      <c r="B16" s="31" t="s">
        <v>52</v>
      </c>
      <c r="C16" s="32">
        <v>9.1786121186722858E-2</v>
      </c>
      <c r="D16" s="32">
        <v>9.9238288317095039E-2</v>
      </c>
      <c r="E16" s="32">
        <v>9.2615361454730122E-2</v>
      </c>
      <c r="F16" s="32">
        <v>9.6470745765487725E-2</v>
      </c>
      <c r="G16" s="32">
        <v>9.9942930277332379E-2</v>
      </c>
      <c r="H16" s="32">
        <v>9.9622530133710335E-2</v>
      </c>
      <c r="I16" s="32">
        <v>9.9963320847500675E-2</v>
      </c>
      <c r="J16" s="32">
        <v>9.4563892153773393E-2</v>
      </c>
      <c r="K16" s="32">
        <v>9.4843105458903162E-2</v>
      </c>
      <c r="L16" s="32">
        <v>0.10218284454908251</v>
      </c>
      <c r="M16" s="32">
        <v>0.10848905367543005</v>
      </c>
      <c r="N16" s="32">
        <v>0.10518484626545292</v>
      </c>
      <c r="O16" s="32">
        <v>0.10366514175195307</v>
      </c>
      <c r="P16" s="32">
        <v>0.10330250502805677</v>
      </c>
      <c r="Q16" s="32">
        <v>0.101101481332213</v>
      </c>
      <c r="R16" s="32">
        <v>0.10402314129083025</v>
      </c>
      <c r="S16" s="32">
        <v>9.7975411246323724E-2</v>
      </c>
      <c r="T16" s="32">
        <v>9.5851739628145083E-2</v>
      </c>
      <c r="U16" s="32">
        <v>9.6430741004521106E-2</v>
      </c>
      <c r="V16" s="32">
        <v>9.8396041096456985E-2</v>
      </c>
      <c r="W16" s="32">
        <v>9.640324627614591E-2</v>
      </c>
      <c r="X16" s="32">
        <v>9.5804639274156514E-2</v>
      </c>
      <c r="Y16" s="32">
        <v>9.5542883525792474E-2</v>
      </c>
      <c r="Z16" s="32">
        <v>9.7014063817855767E-2</v>
      </c>
      <c r="AA16" s="32">
        <v>9.6592031790471225E-2</v>
      </c>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2">
        <v>0.54734587817209157</v>
      </c>
      <c r="D20" s="32">
        <v>0.47514460873755515</v>
      </c>
      <c r="E20" s="32">
        <v>0.57120677993742186</v>
      </c>
      <c r="F20" s="32">
        <v>0.55282238493261238</v>
      </c>
      <c r="G20" s="32">
        <v>0.51906262921932178</v>
      </c>
      <c r="H20" s="32">
        <v>0.48083458682985619</v>
      </c>
      <c r="I20" s="32">
        <v>0.48330639766935324</v>
      </c>
      <c r="J20" s="32">
        <v>0.47580980297864439</v>
      </c>
      <c r="K20" s="32">
        <v>0.60629277203175891</v>
      </c>
      <c r="L20" s="32">
        <v>0.62021538825956957</v>
      </c>
      <c r="M20" s="32">
        <v>0.58570559788414089</v>
      </c>
      <c r="N20" s="32">
        <v>0.72898801088713716</v>
      </c>
      <c r="O20" s="32">
        <v>0.75000001124703541</v>
      </c>
      <c r="P20" s="32">
        <v>0.74676451683670586</v>
      </c>
      <c r="Q20" s="32">
        <v>0.56783825411716582</v>
      </c>
      <c r="R20" s="32">
        <v>0.74308701743527439</v>
      </c>
      <c r="S20" s="32">
        <v>0.75000002594502968</v>
      </c>
      <c r="T20" s="32">
        <v>0.74999997405627905</v>
      </c>
      <c r="U20" s="32">
        <v>0.74999999135253315</v>
      </c>
      <c r="V20" s="32">
        <v>0.67799396360934394</v>
      </c>
      <c r="W20" s="32">
        <v>0.73072222222287653</v>
      </c>
      <c r="X20" s="32" t="s">
        <v>152</v>
      </c>
      <c r="Y20" s="32" t="s">
        <v>152</v>
      </c>
      <c r="Z20" s="32" t="s">
        <v>152</v>
      </c>
      <c r="AA20" s="32" t="s">
        <v>152</v>
      </c>
    </row>
    <row r="21" spans="1:27" s="30" customFormat="1" x14ac:dyDescent="0.35">
      <c r="A21" s="31" t="s">
        <v>119</v>
      </c>
      <c r="B21" s="31" t="s">
        <v>68</v>
      </c>
      <c r="C21" s="32" t="s">
        <v>152</v>
      </c>
      <c r="D21" s="32" t="s">
        <v>152</v>
      </c>
      <c r="E21" s="32" t="s">
        <v>152</v>
      </c>
      <c r="F21" s="32" t="s">
        <v>152</v>
      </c>
      <c r="G21" s="32" t="s">
        <v>152</v>
      </c>
      <c r="H21" s="32" t="s">
        <v>152</v>
      </c>
      <c r="I21" s="32" t="s">
        <v>152</v>
      </c>
      <c r="J21" s="32" t="s">
        <v>152</v>
      </c>
      <c r="K21" s="32" t="s">
        <v>152</v>
      </c>
      <c r="L21" s="32" t="s">
        <v>152</v>
      </c>
      <c r="M21" s="32" t="s">
        <v>152</v>
      </c>
      <c r="N21" s="32" t="s">
        <v>152</v>
      </c>
      <c r="O21" s="32" t="s">
        <v>152</v>
      </c>
      <c r="P21" s="32" t="s">
        <v>152</v>
      </c>
      <c r="Q21" s="32" t="s">
        <v>152</v>
      </c>
      <c r="R21" s="32" t="s">
        <v>152</v>
      </c>
      <c r="S21" s="32" t="s">
        <v>152</v>
      </c>
      <c r="T21" s="32" t="s">
        <v>152</v>
      </c>
      <c r="U21" s="32" t="s">
        <v>152</v>
      </c>
      <c r="V21" s="32" t="s">
        <v>152</v>
      </c>
      <c r="W21" s="32" t="s">
        <v>152</v>
      </c>
      <c r="X21" s="32" t="s">
        <v>152</v>
      </c>
      <c r="Y21" s="32" t="s">
        <v>152</v>
      </c>
      <c r="Z21" s="32" t="s">
        <v>152</v>
      </c>
      <c r="AA21" s="32" t="s">
        <v>152</v>
      </c>
    </row>
    <row r="22" spans="1:27" s="30" customFormat="1" x14ac:dyDescent="0.35">
      <c r="A22" s="31" t="s">
        <v>119</v>
      </c>
      <c r="B22" s="31" t="s">
        <v>18</v>
      </c>
      <c r="C22" s="32">
        <v>4.3366039374635882E-3</v>
      </c>
      <c r="D22" s="32">
        <v>6.3364887040971256E-3</v>
      </c>
      <c r="E22" s="32">
        <v>6.3365146424253548E-3</v>
      </c>
      <c r="F22" s="32">
        <v>1.1968531576278212E-2</v>
      </c>
      <c r="G22" s="32">
        <v>1.1968526706511065E-2</v>
      </c>
      <c r="H22" s="32">
        <v>1.1968548828269159E-2</v>
      </c>
      <c r="I22" s="32">
        <v>1.1968558962696579E-2</v>
      </c>
      <c r="J22" s="32">
        <v>1.1968564028906453E-2</v>
      </c>
      <c r="K22" s="32">
        <v>1.196860530091276E-2</v>
      </c>
      <c r="L22" s="32">
        <v>1.2128189945287518E-2</v>
      </c>
      <c r="M22" s="32">
        <v>1.1985639927546759E-2</v>
      </c>
      <c r="N22" s="32">
        <v>0.29387394802400157</v>
      </c>
      <c r="O22" s="32">
        <v>0.34786612567187408</v>
      </c>
      <c r="P22" s="32">
        <v>0.22287529497371453</v>
      </c>
      <c r="Q22" s="32">
        <v>0.38672523036006218</v>
      </c>
      <c r="R22" s="32">
        <v>0.27703570464152449</v>
      </c>
      <c r="S22" s="32">
        <v>0.36235250526808604</v>
      </c>
      <c r="T22" s="32">
        <v>0.41992916660538371</v>
      </c>
      <c r="U22" s="32">
        <v>0.44775873816838124</v>
      </c>
      <c r="V22" s="32">
        <v>0.2969773733675255</v>
      </c>
      <c r="W22" s="32">
        <v>0.41874036153070227</v>
      </c>
      <c r="X22" s="32">
        <v>0.64548003280930255</v>
      </c>
      <c r="Y22" s="32">
        <v>0.62115084378433094</v>
      </c>
      <c r="Z22" s="32">
        <v>0.60877305368875823</v>
      </c>
      <c r="AA22" s="32">
        <v>0.616975626273221</v>
      </c>
    </row>
    <row r="23" spans="1:27" s="30" customFormat="1" x14ac:dyDescent="0.35">
      <c r="A23" s="31" t="s">
        <v>119</v>
      </c>
      <c r="B23" s="31" t="s">
        <v>30</v>
      </c>
      <c r="C23" s="32" t="s">
        <v>152</v>
      </c>
      <c r="D23" s="32" t="s">
        <v>152</v>
      </c>
      <c r="E23" s="32" t="s">
        <v>152</v>
      </c>
      <c r="F23" s="32" t="s">
        <v>152</v>
      </c>
      <c r="G23" s="32" t="s">
        <v>152</v>
      </c>
      <c r="H23" s="32" t="s">
        <v>152</v>
      </c>
      <c r="I23" s="32" t="s">
        <v>152</v>
      </c>
      <c r="J23" s="32" t="s">
        <v>152</v>
      </c>
      <c r="K23" s="32" t="s">
        <v>152</v>
      </c>
      <c r="L23" s="32" t="s">
        <v>152</v>
      </c>
      <c r="M23" s="32" t="s">
        <v>152</v>
      </c>
      <c r="N23" s="32" t="s">
        <v>152</v>
      </c>
      <c r="O23" s="32" t="s">
        <v>152</v>
      </c>
      <c r="P23" s="32" t="s">
        <v>152</v>
      </c>
      <c r="Q23" s="32" t="s">
        <v>152</v>
      </c>
      <c r="R23" s="32" t="s">
        <v>152</v>
      </c>
      <c r="S23" s="32" t="s">
        <v>152</v>
      </c>
      <c r="T23" s="32" t="s">
        <v>152</v>
      </c>
      <c r="U23" s="32" t="s">
        <v>152</v>
      </c>
      <c r="V23" s="32" t="s">
        <v>152</v>
      </c>
      <c r="W23" s="32" t="s">
        <v>152</v>
      </c>
      <c r="X23" s="32" t="s">
        <v>152</v>
      </c>
      <c r="Y23" s="32" t="s">
        <v>152</v>
      </c>
      <c r="Z23" s="32" t="s">
        <v>152</v>
      </c>
      <c r="AA23" s="32" t="s">
        <v>152</v>
      </c>
    </row>
    <row r="24" spans="1:27" s="30" customFormat="1" x14ac:dyDescent="0.35">
      <c r="A24" s="31" t="s">
        <v>119</v>
      </c>
      <c r="B24" s="31" t="s">
        <v>63</v>
      </c>
      <c r="C24" s="32">
        <v>2.3980753286256525E-4</v>
      </c>
      <c r="D24" s="32">
        <v>3.4720265497499488E-4</v>
      </c>
      <c r="E24" s="32">
        <v>2.6785357729430201E-4</v>
      </c>
      <c r="F24" s="32">
        <v>2.4555388731764256E-4</v>
      </c>
      <c r="G24" s="32">
        <v>1.3445449722684355E-7</v>
      </c>
      <c r="H24" s="32">
        <v>1.4514088101333514E-7</v>
      </c>
      <c r="I24" s="32">
        <v>1.5279025956561715E-7</v>
      </c>
      <c r="J24" s="32">
        <v>1.5823146149140139E-7</v>
      </c>
      <c r="K24" s="32">
        <v>1.127023149346846E-5</v>
      </c>
      <c r="L24" s="32">
        <v>2.9013459543876903E-4</v>
      </c>
      <c r="M24" s="32">
        <v>2.4428665206885808E-4</v>
      </c>
      <c r="N24" s="32">
        <v>2.441269161231917E-3</v>
      </c>
      <c r="O24" s="32">
        <v>1.8096760401833808E-3</v>
      </c>
      <c r="P24" s="32">
        <v>1.6000501918131218E-3</v>
      </c>
      <c r="Q24" s="32">
        <v>4.3891652176146378E-2</v>
      </c>
      <c r="R24" s="32">
        <v>3.8181557158250036E-2</v>
      </c>
      <c r="S24" s="32">
        <v>3.2189035811645277E-2</v>
      </c>
      <c r="T24" s="32">
        <v>4.0352111752290094E-2</v>
      </c>
      <c r="U24" s="32">
        <v>5.9272541040842473E-2</v>
      </c>
      <c r="V24" s="32">
        <v>5.9824436857022829E-2</v>
      </c>
      <c r="W24" s="32">
        <v>8.7543758655516668E-2</v>
      </c>
      <c r="X24" s="32">
        <v>0.12688050779357474</v>
      </c>
      <c r="Y24" s="32">
        <v>0.17324764634200279</v>
      </c>
      <c r="Z24" s="32">
        <v>0.11033094151801703</v>
      </c>
      <c r="AA24" s="32">
        <v>0.11144702642646495</v>
      </c>
    </row>
    <row r="25" spans="1:27" s="30" customFormat="1" x14ac:dyDescent="0.35">
      <c r="A25" s="31" t="s">
        <v>119</v>
      </c>
      <c r="B25" s="31" t="s">
        <v>62</v>
      </c>
      <c r="C25" s="32">
        <v>8.7136819024368192E-2</v>
      </c>
      <c r="D25" s="32">
        <v>8.385460689904603E-2</v>
      </c>
      <c r="E25" s="32">
        <v>7.9746646864686466E-2</v>
      </c>
      <c r="F25" s="32">
        <v>0.10542739438491791</v>
      </c>
      <c r="G25" s="32">
        <v>0.10854395985417062</v>
      </c>
      <c r="H25" s="32">
        <v>0.11084597585785974</v>
      </c>
      <c r="I25" s="32">
        <v>0.10841913747714181</v>
      </c>
      <c r="J25" s="32">
        <v>0.14607513487809753</v>
      </c>
      <c r="K25" s="32">
        <v>0.12632569329535695</v>
      </c>
      <c r="L25" s="32">
        <v>0.12480073104570726</v>
      </c>
      <c r="M25" s="32">
        <v>0.10666595686965956</v>
      </c>
      <c r="N25" s="32">
        <v>0.13755862312943623</v>
      </c>
      <c r="O25" s="32">
        <v>0.14714756182467556</v>
      </c>
      <c r="P25" s="32">
        <v>0.15584126135901258</v>
      </c>
      <c r="Q25" s="32">
        <v>0.15715497920339977</v>
      </c>
      <c r="R25" s="32">
        <v>0.14918342673719423</v>
      </c>
      <c r="S25" s="32">
        <v>0.17494914932863143</v>
      </c>
      <c r="T25" s="32">
        <v>0.14814071477010712</v>
      </c>
      <c r="U25" s="32">
        <v>0.13704993625389936</v>
      </c>
      <c r="V25" s="32">
        <v>0.13294497246710973</v>
      </c>
      <c r="W25" s="32">
        <v>0.12411706722727066</v>
      </c>
      <c r="X25" s="32">
        <v>0.13847582485645826</v>
      </c>
      <c r="Y25" s="32">
        <v>0.1462550306975903</v>
      </c>
      <c r="Z25" s="32">
        <v>0.13814833921063341</v>
      </c>
      <c r="AA25" s="32">
        <v>0.14210396582123966</v>
      </c>
    </row>
    <row r="26" spans="1:27" s="30" customFormat="1" x14ac:dyDescent="0.35">
      <c r="A26" s="31" t="s">
        <v>119</v>
      </c>
      <c r="B26" s="31" t="s">
        <v>66</v>
      </c>
      <c r="C26" s="32">
        <v>0.33557593793422785</v>
      </c>
      <c r="D26" s="32">
        <v>0.38165964495579802</v>
      </c>
      <c r="E26" s="32">
        <v>0.35830311213021221</v>
      </c>
      <c r="F26" s="32">
        <v>0.34778857638066357</v>
      </c>
      <c r="G26" s="32">
        <v>0.35855771449960144</v>
      </c>
      <c r="H26" s="32">
        <v>0.38074882712018598</v>
      </c>
      <c r="I26" s="32">
        <v>0.37927052193586347</v>
      </c>
      <c r="J26" s="32">
        <v>0.34292984494144474</v>
      </c>
      <c r="K26" s="32">
        <v>0.32195469171091468</v>
      </c>
      <c r="L26" s="32">
        <v>0.3510671936052896</v>
      </c>
      <c r="M26" s="32">
        <v>0.39031331756047072</v>
      </c>
      <c r="N26" s="32">
        <v>0.36396505714340638</v>
      </c>
      <c r="O26" s="32">
        <v>0.35081300487591444</v>
      </c>
      <c r="P26" s="32">
        <v>0.37010873461643162</v>
      </c>
      <c r="Q26" s="32">
        <v>0.38237128972712553</v>
      </c>
      <c r="R26" s="32">
        <v>0.37905774127986058</v>
      </c>
      <c r="S26" s="32">
        <v>0.33536475966444002</v>
      </c>
      <c r="T26" s="32">
        <v>0.31091280874526628</v>
      </c>
      <c r="U26" s="32">
        <v>0.32768612060133834</v>
      </c>
      <c r="V26" s="32">
        <v>0.33524845390223607</v>
      </c>
      <c r="W26" s="32">
        <v>0.33027745256353935</v>
      </c>
      <c r="X26" s="32">
        <v>0.31022238031516569</v>
      </c>
      <c r="Y26" s="32">
        <v>0.34748106440719878</v>
      </c>
      <c r="Z26" s="32">
        <v>0.36134891464720287</v>
      </c>
      <c r="AA26" s="32">
        <v>0.35627818416284085</v>
      </c>
    </row>
    <row r="27" spans="1:27" s="30" customFormat="1" x14ac:dyDescent="0.35">
      <c r="A27" s="31" t="s">
        <v>119</v>
      </c>
      <c r="B27" s="31" t="s">
        <v>65</v>
      </c>
      <c r="C27" s="32">
        <v>0.24102623302643486</v>
      </c>
      <c r="D27" s="32">
        <v>0.26496524739349914</v>
      </c>
      <c r="E27" s="32">
        <v>0.26296971513916578</v>
      </c>
      <c r="F27" s="32">
        <v>0.28312718944670806</v>
      </c>
      <c r="G27" s="32">
        <v>0.27704107045914267</v>
      </c>
      <c r="H27" s="32">
        <v>0.29915070509379954</v>
      </c>
      <c r="I27" s="32">
        <v>0.3004333011352458</v>
      </c>
      <c r="J27" s="32">
        <v>0.27057464660546876</v>
      </c>
      <c r="K27" s="32">
        <v>0.28102122410811836</v>
      </c>
      <c r="L27" s="32">
        <v>0.29727610814269328</v>
      </c>
      <c r="M27" s="32">
        <v>0.30150843754050438</v>
      </c>
      <c r="N27" s="32">
        <v>0.30036569797848922</v>
      </c>
      <c r="O27" s="32">
        <v>0.29068346915767296</v>
      </c>
      <c r="P27" s="32">
        <v>0.28005858992334398</v>
      </c>
      <c r="Q27" s="32">
        <v>0.30451677210162231</v>
      </c>
      <c r="R27" s="32">
        <v>0.30530602639192039</v>
      </c>
      <c r="S27" s="32">
        <v>0.27695944144481993</v>
      </c>
      <c r="T27" s="32">
        <v>0.28390837187144385</v>
      </c>
      <c r="U27" s="32">
        <v>0.30093968732528231</v>
      </c>
      <c r="V27" s="32">
        <v>0.30581659084260449</v>
      </c>
      <c r="W27" s="32">
        <v>0.30243073024919304</v>
      </c>
      <c r="X27" s="32">
        <v>0.294557404806082</v>
      </c>
      <c r="Y27" s="32">
        <v>0.28605251204835019</v>
      </c>
      <c r="Z27" s="32">
        <v>0.30783473182341287</v>
      </c>
      <c r="AA27" s="32">
        <v>0.30851136706281312</v>
      </c>
    </row>
    <row r="28" spans="1:27" s="30" customFormat="1" x14ac:dyDescent="0.35">
      <c r="A28" s="31" t="s">
        <v>119</v>
      </c>
      <c r="B28" s="31" t="s">
        <v>34</v>
      </c>
      <c r="C28" s="32" t="s">
        <v>152</v>
      </c>
      <c r="D28" s="32" t="s">
        <v>152</v>
      </c>
      <c r="E28" s="32" t="s">
        <v>152</v>
      </c>
      <c r="F28" s="32" t="s">
        <v>152</v>
      </c>
      <c r="G28" s="32" t="s">
        <v>152</v>
      </c>
      <c r="H28" s="32" t="s">
        <v>152</v>
      </c>
      <c r="I28" s="32" t="s">
        <v>152</v>
      </c>
      <c r="J28" s="32" t="s">
        <v>152</v>
      </c>
      <c r="K28" s="32" t="s">
        <v>152</v>
      </c>
      <c r="L28" s="32">
        <v>0.13574463069920342</v>
      </c>
      <c r="M28" s="32">
        <v>0.14174949496841943</v>
      </c>
      <c r="N28" s="32">
        <v>0.13316078062374667</v>
      </c>
      <c r="O28" s="32">
        <v>0.13116407987687892</v>
      </c>
      <c r="P28" s="32">
        <v>0.13029647883721371</v>
      </c>
      <c r="Q28" s="32">
        <v>0.13289228410235362</v>
      </c>
      <c r="R28" s="32">
        <v>0.13441940573429001</v>
      </c>
      <c r="S28" s="32">
        <v>0.12731131657159614</v>
      </c>
      <c r="T28" s="32">
        <v>0.12632744826660697</v>
      </c>
      <c r="U28" s="32">
        <v>0.12814204794281225</v>
      </c>
      <c r="V28" s="32">
        <v>0.12510733642039409</v>
      </c>
      <c r="W28" s="32">
        <v>0.12658184415697671</v>
      </c>
      <c r="X28" s="32">
        <v>0.12470087524042962</v>
      </c>
      <c r="Y28" s="32">
        <v>0.12400228368517213</v>
      </c>
      <c r="Z28" s="32">
        <v>0.12970920394952742</v>
      </c>
      <c r="AA28" s="32">
        <v>0.12917644766149766</v>
      </c>
    </row>
    <row r="29" spans="1:27" s="30" customFormat="1" x14ac:dyDescent="0.35">
      <c r="A29" s="31" t="s">
        <v>119</v>
      </c>
      <c r="B29" s="31" t="s">
        <v>70</v>
      </c>
      <c r="C29" s="32">
        <v>4.7527703101217659E-3</v>
      </c>
      <c r="D29" s="32">
        <v>5.0457177035768651E-3</v>
      </c>
      <c r="E29" s="32">
        <v>1.2667823439878233E-2</v>
      </c>
      <c r="F29" s="32">
        <v>1.8520679081129424E-2</v>
      </c>
      <c r="G29" s="32">
        <v>1.7532738294582507E-2</v>
      </c>
      <c r="H29" s="32">
        <v>2.7097510971226837E-2</v>
      </c>
      <c r="I29" s="32">
        <v>3.0362695986546943E-2</v>
      </c>
      <c r="J29" s="32">
        <v>4.1880540180309657E-2</v>
      </c>
      <c r="K29" s="32">
        <v>6.3321631942819021E-2</v>
      </c>
      <c r="L29" s="32">
        <v>9.0760706295914859E-2</v>
      </c>
      <c r="M29" s="32">
        <v>6.0685172702505133E-2</v>
      </c>
      <c r="N29" s="32">
        <v>0.22931741310280082</v>
      </c>
      <c r="O29" s="32">
        <v>0.18129729093498637</v>
      </c>
      <c r="P29" s="32">
        <v>0.2108175744986906</v>
      </c>
      <c r="Q29" s="32">
        <v>0.2525488060896543</v>
      </c>
      <c r="R29" s="32">
        <v>0.21026827599404163</v>
      </c>
      <c r="S29" s="32">
        <v>0.23326499678920454</v>
      </c>
      <c r="T29" s="32">
        <v>0.22042708280543463</v>
      </c>
      <c r="U29" s="32">
        <v>0.24563331893666929</v>
      </c>
      <c r="V29" s="32">
        <v>0.23486461816866244</v>
      </c>
      <c r="W29" s="32">
        <v>0.2451480000590314</v>
      </c>
      <c r="X29" s="32">
        <v>0.22366649260193033</v>
      </c>
      <c r="Y29" s="32">
        <v>0.23604710668362497</v>
      </c>
      <c r="Z29" s="32">
        <v>0.25236123880148342</v>
      </c>
      <c r="AA29" s="32">
        <v>0.24785497104235879</v>
      </c>
    </row>
    <row r="30" spans="1:27" s="30" customFormat="1" x14ac:dyDescent="0.35">
      <c r="A30" s="31" t="s">
        <v>119</v>
      </c>
      <c r="B30" s="31" t="s">
        <v>52</v>
      </c>
      <c r="C30" s="32">
        <v>6.6351857955913113E-2</v>
      </c>
      <c r="D30" s="32">
        <v>9.2813924125218744E-2</v>
      </c>
      <c r="E30" s="32">
        <v>7.4564670627179169E-2</v>
      </c>
      <c r="F30" s="32">
        <v>9.1900161973670208E-2</v>
      </c>
      <c r="G30" s="32">
        <v>9.4648850714083604E-2</v>
      </c>
      <c r="H30" s="32">
        <v>9.2874600494398232E-2</v>
      </c>
      <c r="I30" s="32">
        <v>9.2715601608115442E-2</v>
      </c>
      <c r="J30" s="32">
        <v>8.8603215687486414E-2</v>
      </c>
      <c r="K30" s="32">
        <v>8.6528715760207556E-2</v>
      </c>
      <c r="L30" s="32">
        <v>0.10600497949059018</v>
      </c>
      <c r="M30" s="32">
        <v>0.11299755006078473</v>
      </c>
      <c r="N30" s="32">
        <v>0.10536345657529787</v>
      </c>
      <c r="O30" s="32">
        <v>0.10396907769414117</v>
      </c>
      <c r="P30" s="32">
        <v>0.1031998162841205</v>
      </c>
      <c r="Q30" s="32">
        <v>0.10148819170884686</v>
      </c>
      <c r="R30" s="32">
        <v>0.1038173536710592</v>
      </c>
      <c r="S30" s="32">
        <v>9.684850868701525E-2</v>
      </c>
      <c r="T30" s="32">
        <v>9.472206094603311E-2</v>
      </c>
      <c r="U30" s="32">
        <v>9.4494346714082855E-2</v>
      </c>
      <c r="V30" s="32">
        <v>9.5778181953924291E-2</v>
      </c>
      <c r="W30" s="32">
        <v>9.436190787614937E-2</v>
      </c>
      <c r="X30" s="32">
        <v>9.2942275232446081E-2</v>
      </c>
      <c r="Y30" s="32">
        <v>9.2033353201475723E-2</v>
      </c>
      <c r="Z30" s="32">
        <v>9.5147853655863396E-2</v>
      </c>
      <c r="AA30" s="32">
        <v>9.413101770853638E-2</v>
      </c>
    </row>
    <row r="32" spans="1:27" s="30" customFormat="1" x14ac:dyDescent="0.35"/>
    <row r="33" spans="1:27" s="30" customFormat="1"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s="30" customFormat="1" x14ac:dyDescent="0.35">
      <c r="A34" s="31" t="s">
        <v>120</v>
      </c>
      <c r="B34" s="31" t="s">
        <v>60</v>
      </c>
      <c r="C34" s="32">
        <v>0.72671021592565488</v>
      </c>
      <c r="D34" s="32">
        <v>0.64930770164430773</v>
      </c>
      <c r="E34" s="32">
        <v>0.67830461428280819</v>
      </c>
      <c r="F34" s="32">
        <v>0.69009835473709169</v>
      </c>
      <c r="G34" s="32">
        <v>0.65855566101032026</v>
      </c>
      <c r="H34" s="32">
        <v>0.65290031040787955</v>
      </c>
      <c r="I34" s="32">
        <v>0.62404720500855815</v>
      </c>
      <c r="J34" s="32">
        <v>0.62211047940912834</v>
      </c>
      <c r="K34" s="32">
        <v>0.62547493196198789</v>
      </c>
      <c r="L34" s="32">
        <v>0.61830480758718231</v>
      </c>
      <c r="M34" s="32">
        <v>0.61079232906238978</v>
      </c>
      <c r="N34" s="32">
        <v>0.71522743735154226</v>
      </c>
      <c r="O34" s="32">
        <v>0.74120302356166146</v>
      </c>
      <c r="P34" s="32">
        <v>0.71996652511796078</v>
      </c>
      <c r="Q34" s="32">
        <v>0.76580086285968252</v>
      </c>
      <c r="R34" s="32">
        <v>0.75065472312278569</v>
      </c>
      <c r="S34" s="32">
        <v>0.73451348942386652</v>
      </c>
      <c r="T34" s="32">
        <v>0.78003913099044186</v>
      </c>
      <c r="U34" s="32">
        <v>0.75688843140862194</v>
      </c>
      <c r="V34" s="32">
        <v>0.73776571275560521</v>
      </c>
      <c r="W34" s="32">
        <v>0.68648340295184984</v>
      </c>
      <c r="X34" s="32">
        <v>0.74901491841114021</v>
      </c>
      <c r="Y34" s="32">
        <v>0.69810702167465433</v>
      </c>
      <c r="Z34" s="32">
        <v>0.67945648054965924</v>
      </c>
      <c r="AA34" s="32">
        <v>0.66852082653549472</v>
      </c>
    </row>
    <row r="35" spans="1:27" s="30" customFormat="1" x14ac:dyDescent="0.35">
      <c r="A35" s="31" t="s">
        <v>120</v>
      </c>
      <c r="B35" s="31" t="s">
        <v>68</v>
      </c>
      <c r="C35" s="32" t="s">
        <v>152</v>
      </c>
      <c r="D35" s="32" t="s">
        <v>152</v>
      </c>
      <c r="E35" s="32" t="s">
        <v>152</v>
      </c>
      <c r="F35" s="32" t="s">
        <v>152</v>
      </c>
      <c r="G35" s="32" t="s">
        <v>152</v>
      </c>
      <c r="H35" s="32" t="s">
        <v>152</v>
      </c>
      <c r="I35" s="32" t="s">
        <v>152</v>
      </c>
      <c r="J35" s="32" t="s">
        <v>152</v>
      </c>
      <c r="K35" s="32" t="s">
        <v>152</v>
      </c>
      <c r="L35" s="32" t="s">
        <v>152</v>
      </c>
      <c r="M35" s="32" t="s">
        <v>152</v>
      </c>
      <c r="N35" s="32" t="s">
        <v>152</v>
      </c>
      <c r="O35" s="32" t="s">
        <v>152</v>
      </c>
      <c r="P35" s="32" t="s">
        <v>152</v>
      </c>
      <c r="Q35" s="32" t="s">
        <v>152</v>
      </c>
      <c r="R35" s="32" t="s">
        <v>152</v>
      </c>
      <c r="S35" s="32" t="s">
        <v>152</v>
      </c>
      <c r="T35" s="32" t="s">
        <v>152</v>
      </c>
      <c r="U35" s="32" t="s">
        <v>152</v>
      </c>
      <c r="V35" s="32" t="s">
        <v>152</v>
      </c>
      <c r="W35" s="32" t="s">
        <v>152</v>
      </c>
      <c r="X35" s="32" t="s">
        <v>152</v>
      </c>
      <c r="Y35" s="32" t="s">
        <v>152</v>
      </c>
      <c r="Z35" s="32" t="s">
        <v>152</v>
      </c>
      <c r="AA35" s="32" t="s">
        <v>152</v>
      </c>
    </row>
    <row r="36" spans="1:27" s="30" customFormat="1" x14ac:dyDescent="0.35">
      <c r="A36" s="31" t="s">
        <v>120</v>
      </c>
      <c r="B36" s="31" t="s">
        <v>18</v>
      </c>
      <c r="C36" s="32">
        <v>0.11212983274352215</v>
      </c>
      <c r="D36" s="32">
        <v>8.4098130739463262E-2</v>
      </c>
      <c r="E36" s="32">
        <v>8.4098324228917221E-2</v>
      </c>
      <c r="F36" s="32">
        <v>9.4986349849209228E-2</v>
      </c>
      <c r="G36" s="32">
        <v>9.3577802206638527E-2</v>
      </c>
      <c r="H36" s="32">
        <v>9.3577789040687351E-2</v>
      </c>
      <c r="I36" s="32">
        <v>9.3577787381438446E-2</v>
      </c>
      <c r="J36" s="32">
        <v>9.3577791208409325E-2</v>
      </c>
      <c r="K36" s="32">
        <v>9.3577788882648921E-2</v>
      </c>
      <c r="L36" s="32">
        <v>9.3577802945060878E-2</v>
      </c>
      <c r="M36" s="32">
        <v>9.3577810852865886E-2</v>
      </c>
      <c r="N36" s="32">
        <v>0.14825360015383265</v>
      </c>
      <c r="O36" s="32">
        <v>0.17837118498261656</v>
      </c>
      <c r="P36" s="32">
        <v>0.12433066392431839</v>
      </c>
      <c r="Q36" s="32">
        <v>0.33624243930630338</v>
      </c>
      <c r="R36" s="32">
        <v>0.22799988438626231</v>
      </c>
      <c r="S36" s="32">
        <v>0.31064394839239234</v>
      </c>
      <c r="T36" s="32">
        <v>0.33524088637923183</v>
      </c>
      <c r="U36" s="32">
        <v>0.34088194269003524</v>
      </c>
      <c r="V36" s="32">
        <v>0.30204841905272878</v>
      </c>
      <c r="W36" s="32">
        <v>0.36465231888258276</v>
      </c>
      <c r="X36" s="32">
        <v>0.42406436296835975</v>
      </c>
      <c r="Y36" s="32">
        <v>0.40622371815434455</v>
      </c>
      <c r="Z36" s="32">
        <v>0.34223821497349577</v>
      </c>
      <c r="AA36" s="32">
        <v>0.45534400531378255</v>
      </c>
    </row>
    <row r="37" spans="1:27" s="30" customFormat="1" x14ac:dyDescent="0.35">
      <c r="A37" s="31" t="s">
        <v>120</v>
      </c>
      <c r="B37" s="31" t="s">
        <v>30</v>
      </c>
      <c r="C37" s="32" t="s">
        <v>152</v>
      </c>
      <c r="D37" s="32" t="s">
        <v>152</v>
      </c>
      <c r="E37" s="32" t="s">
        <v>152</v>
      </c>
      <c r="F37" s="32" t="s">
        <v>152</v>
      </c>
      <c r="G37" s="32" t="s">
        <v>152</v>
      </c>
      <c r="H37" s="32" t="s">
        <v>152</v>
      </c>
      <c r="I37" s="32" t="s">
        <v>152</v>
      </c>
      <c r="J37" s="32" t="s">
        <v>152</v>
      </c>
      <c r="K37" s="32" t="s">
        <v>152</v>
      </c>
      <c r="L37" s="32" t="s">
        <v>152</v>
      </c>
      <c r="M37" s="32" t="s">
        <v>152</v>
      </c>
      <c r="N37" s="32" t="s">
        <v>152</v>
      </c>
      <c r="O37" s="32" t="s">
        <v>152</v>
      </c>
      <c r="P37" s="32" t="s">
        <v>152</v>
      </c>
      <c r="Q37" s="32" t="s">
        <v>152</v>
      </c>
      <c r="R37" s="32" t="s">
        <v>152</v>
      </c>
      <c r="S37" s="32" t="s">
        <v>152</v>
      </c>
      <c r="T37" s="32" t="s">
        <v>152</v>
      </c>
      <c r="U37" s="32" t="s">
        <v>152</v>
      </c>
      <c r="V37" s="32" t="s">
        <v>152</v>
      </c>
      <c r="W37" s="32" t="s">
        <v>152</v>
      </c>
      <c r="X37" s="32" t="s">
        <v>152</v>
      </c>
      <c r="Y37" s="32" t="s">
        <v>152</v>
      </c>
      <c r="Z37" s="32" t="s">
        <v>152</v>
      </c>
      <c r="AA37" s="32" t="s">
        <v>152</v>
      </c>
    </row>
    <row r="38" spans="1:27" s="30" customFormat="1" x14ac:dyDescent="0.35">
      <c r="A38" s="31" t="s">
        <v>120</v>
      </c>
      <c r="B38" s="31" t="s">
        <v>63</v>
      </c>
      <c r="C38" s="32">
        <v>8.2460674480220556E-4</v>
      </c>
      <c r="D38" s="32">
        <v>1.4133111769324391E-7</v>
      </c>
      <c r="E38" s="32">
        <v>4.4955481718014977E-5</v>
      </c>
      <c r="F38" s="32">
        <v>2.0660984215762227E-4</v>
      </c>
      <c r="G38" s="32">
        <v>1.2609528416167629E-7</v>
      </c>
      <c r="H38" s="32">
        <v>2.9025599260490051E-5</v>
      </c>
      <c r="I38" s="32">
        <v>1.3188733753716066E-7</v>
      </c>
      <c r="J38" s="32">
        <v>9.1664700306680357E-5</v>
      </c>
      <c r="K38" s="32">
        <v>1.3887234820550334E-7</v>
      </c>
      <c r="L38" s="32">
        <v>1.6048020544041347E-4</v>
      </c>
      <c r="M38" s="32">
        <v>1.8360587026456172E-5</v>
      </c>
      <c r="N38" s="32">
        <v>7.0757428600683441E-4</v>
      </c>
      <c r="O38" s="32">
        <v>4.8997244261605359E-4</v>
      </c>
      <c r="P38" s="32">
        <v>5.6629635635878319E-5</v>
      </c>
      <c r="Q38" s="32">
        <v>5.1928259868742506E-3</v>
      </c>
      <c r="R38" s="32">
        <v>1.0915451109884513E-2</v>
      </c>
      <c r="S38" s="32">
        <v>1.1831742346900764E-2</v>
      </c>
      <c r="T38" s="32">
        <v>4.6534104404890083E-3</v>
      </c>
      <c r="U38" s="32">
        <v>1.7762372805785052E-2</v>
      </c>
      <c r="V38" s="32">
        <v>1.0166194091105783E-2</v>
      </c>
      <c r="W38" s="32">
        <v>2.0896254646281694E-2</v>
      </c>
      <c r="X38" s="32">
        <v>4.164896267299377E-2</v>
      </c>
      <c r="Y38" s="32">
        <v>5.5795066249194565E-2</v>
      </c>
      <c r="Z38" s="32">
        <v>5.7881861208261554E-2</v>
      </c>
      <c r="AA38" s="32">
        <v>8.8004596582830441E-2</v>
      </c>
    </row>
    <row r="39" spans="1:27" s="30" customFormat="1" x14ac:dyDescent="0.35">
      <c r="A39" s="31" t="s">
        <v>120</v>
      </c>
      <c r="B39" s="31" t="s">
        <v>62</v>
      </c>
      <c r="C39" s="32">
        <v>0.51401688144129998</v>
      </c>
      <c r="D39" s="32">
        <v>0.51154266377410673</v>
      </c>
      <c r="E39" s="32">
        <v>0.51150318133823125</v>
      </c>
      <c r="F39" s="32">
        <v>0.50730714445506442</v>
      </c>
      <c r="G39" s="32">
        <v>0.50446034921996186</v>
      </c>
      <c r="H39" s="32">
        <v>0.50343522908257288</v>
      </c>
      <c r="I39" s="32">
        <v>0.50346047207420641</v>
      </c>
      <c r="J39" s="32">
        <v>0.49614805679009305</v>
      </c>
      <c r="K39" s="32">
        <v>0.49743216103303978</v>
      </c>
      <c r="L39" s="32">
        <v>0.49451213116019271</v>
      </c>
      <c r="M39" s="32">
        <v>0.49464430855792729</v>
      </c>
      <c r="N39" s="32">
        <v>0.49141770742051621</v>
      </c>
      <c r="O39" s="32">
        <v>0.48875377780996765</v>
      </c>
      <c r="P39" s="32">
        <v>0.48629784445807872</v>
      </c>
      <c r="Q39" s="32">
        <v>0.48605840307215714</v>
      </c>
      <c r="R39" s="32">
        <v>0.48085498356026263</v>
      </c>
      <c r="S39" s="32">
        <v>0.41678075273280751</v>
      </c>
      <c r="T39" s="32">
        <v>0.41564127577141274</v>
      </c>
      <c r="U39" s="32">
        <v>0.41420160509201603</v>
      </c>
      <c r="V39" s="32">
        <v>0.41032088003320877</v>
      </c>
      <c r="W39" s="32">
        <v>0.41107084544070843</v>
      </c>
      <c r="X39" s="32" t="s">
        <v>152</v>
      </c>
      <c r="Y39" s="32" t="s">
        <v>152</v>
      </c>
      <c r="Z39" s="32" t="s">
        <v>152</v>
      </c>
      <c r="AA39" s="32" t="s">
        <v>152</v>
      </c>
    </row>
    <row r="40" spans="1:27" s="30" customFormat="1" x14ac:dyDescent="0.35">
      <c r="A40" s="31" t="s">
        <v>120</v>
      </c>
      <c r="B40" s="31" t="s">
        <v>66</v>
      </c>
      <c r="C40" s="32">
        <v>0.3646314073569869</v>
      </c>
      <c r="D40" s="32">
        <v>0.35410913490711993</v>
      </c>
      <c r="E40" s="32">
        <v>0.34763540942777282</v>
      </c>
      <c r="F40" s="32">
        <v>0.31795422782518451</v>
      </c>
      <c r="G40" s="32">
        <v>0.3671325390948989</v>
      </c>
      <c r="H40" s="32">
        <v>0.37677080116145056</v>
      </c>
      <c r="I40" s="32">
        <v>0.44474581053036044</v>
      </c>
      <c r="J40" s="32">
        <v>0.44850468429245871</v>
      </c>
      <c r="K40" s="32">
        <v>0.42820736380606667</v>
      </c>
      <c r="L40" s="32">
        <v>0.43741846346844654</v>
      </c>
      <c r="M40" s="32">
        <v>0.40174345862908611</v>
      </c>
      <c r="N40" s="32">
        <v>0.39424095378342089</v>
      </c>
      <c r="O40" s="32">
        <v>0.35523117101848167</v>
      </c>
      <c r="P40" s="32">
        <v>0.41172195702329356</v>
      </c>
      <c r="Q40" s="32">
        <v>0.4096050563763467</v>
      </c>
      <c r="R40" s="32">
        <v>0.42830578808671232</v>
      </c>
      <c r="S40" s="32">
        <v>0.41872641691972334</v>
      </c>
      <c r="T40" s="32">
        <v>0.41114315923018346</v>
      </c>
      <c r="U40" s="32">
        <v>0.42050157947611988</v>
      </c>
      <c r="V40" s="32">
        <v>0.38967628464659887</v>
      </c>
      <c r="W40" s="32">
        <v>0.37339960152610918</v>
      </c>
      <c r="X40" s="32">
        <v>0.3262454689386563</v>
      </c>
      <c r="Y40" s="32">
        <v>0.38180359064916447</v>
      </c>
      <c r="Z40" s="32">
        <v>0.38366620076734703</v>
      </c>
      <c r="AA40" s="32">
        <v>0.40725757973056109</v>
      </c>
    </row>
    <row r="41" spans="1:27" s="30" customFormat="1" x14ac:dyDescent="0.35">
      <c r="A41" s="31" t="s">
        <v>120</v>
      </c>
      <c r="B41" s="31" t="s">
        <v>65</v>
      </c>
      <c r="C41" s="32">
        <v>0.30285394534893462</v>
      </c>
      <c r="D41" s="32">
        <v>0.3101842244290034</v>
      </c>
      <c r="E41" s="32">
        <v>0.3127326130482096</v>
      </c>
      <c r="F41" s="32">
        <v>0.29861277476805109</v>
      </c>
      <c r="G41" s="32">
        <v>0.29191991753312513</v>
      </c>
      <c r="H41" s="32">
        <v>0.31024491550234623</v>
      </c>
      <c r="I41" s="32">
        <v>0.31038501902836102</v>
      </c>
      <c r="J41" s="32">
        <v>0.26037386273687874</v>
      </c>
      <c r="K41" s="32">
        <v>0.28814639965885702</v>
      </c>
      <c r="L41" s="32">
        <v>0.29973943908303752</v>
      </c>
      <c r="M41" s="32">
        <v>0.31232918929338671</v>
      </c>
      <c r="N41" s="32">
        <v>0.31096700350270601</v>
      </c>
      <c r="O41" s="32">
        <v>0.29890735974208105</v>
      </c>
      <c r="P41" s="32">
        <v>0.29249217292335583</v>
      </c>
      <c r="Q41" s="32">
        <v>0.31078205454708974</v>
      </c>
      <c r="R41" s="32">
        <v>0.3100770188449718</v>
      </c>
      <c r="S41" s="32">
        <v>0.26005234160798468</v>
      </c>
      <c r="T41" s="32">
        <v>0.28597538482752816</v>
      </c>
      <c r="U41" s="32">
        <v>0.29857427914839596</v>
      </c>
      <c r="V41" s="32">
        <v>0.31088124260122035</v>
      </c>
      <c r="W41" s="32">
        <v>0.30812652561165116</v>
      </c>
      <c r="X41" s="32">
        <v>0.2969157385419034</v>
      </c>
      <c r="Y41" s="32">
        <v>0.29104957883562466</v>
      </c>
      <c r="Z41" s="32">
        <v>0.30718498799495569</v>
      </c>
      <c r="AA41" s="32">
        <v>0.30912201172573495</v>
      </c>
    </row>
    <row r="42" spans="1:27" s="30" customFormat="1" x14ac:dyDescent="0.35">
      <c r="A42" s="31" t="s">
        <v>120</v>
      </c>
      <c r="B42" s="31" t="s">
        <v>34</v>
      </c>
      <c r="C42" s="32">
        <v>6.1095934262564697E-2</v>
      </c>
      <c r="D42" s="32">
        <v>5.8988615647561311E-2</v>
      </c>
      <c r="E42" s="32">
        <v>7.2277394191781544E-2</v>
      </c>
      <c r="F42" s="32">
        <v>7.7124331380150027E-2</v>
      </c>
      <c r="G42" s="32">
        <v>6.9037901211115221E-2</v>
      </c>
      <c r="H42" s="32">
        <v>7.615477824747327E-2</v>
      </c>
      <c r="I42" s="32">
        <v>7.8682562375401721E-2</v>
      </c>
      <c r="J42" s="32">
        <v>8.0080496124113693E-2</v>
      </c>
      <c r="K42" s="32">
        <v>0.10388102824730981</v>
      </c>
      <c r="L42" s="32">
        <v>8.2585457871872797E-2</v>
      </c>
      <c r="M42" s="32">
        <v>8.1144090830183466E-2</v>
      </c>
      <c r="N42" s="32">
        <v>8.5387790003305528E-2</v>
      </c>
      <c r="O42" s="32">
        <v>0.12018046511427567</v>
      </c>
      <c r="P42" s="32">
        <v>0.12084112123202846</v>
      </c>
      <c r="Q42" s="32">
        <v>0.12780846449216549</v>
      </c>
      <c r="R42" s="32">
        <v>0.12858923531621336</v>
      </c>
      <c r="S42" s="32">
        <v>0.12442198352753089</v>
      </c>
      <c r="T42" s="32">
        <v>0.1242849057266734</v>
      </c>
      <c r="U42" s="32">
        <v>0.12567106929917543</v>
      </c>
      <c r="V42" s="32">
        <v>0.12429369834398718</v>
      </c>
      <c r="W42" s="32">
        <v>0.12750382353816037</v>
      </c>
      <c r="X42" s="32">
        <v>0.12700071218452541</v>
      </c>
      <c r="Y42" s="32">
        <v>0.12465818743267747</v>
      </c>
      <c r="Z42" s="32">
        <v>0.12600378234315598</v>
      </c>
      <c r="AA42" s="32">
        <v>0.12654193361459515</v>
      </c>
    </row>
    <row r="43" spans="1:27" s="30" customFormat="1" x14ac:dyDescent="0.35">
      <c r="A43" s="31" t="s">
        <v>120</v>
      </c>
      <c r="B43" s="31" t="s">
        <v>70</v>
      </c>
      <c r="C43" s="32">
        <v>2.0978662180565568E-2</v>
      </c>
      <c r="D43" s="32">
        <v>7.281372666826884E-3</v>
      </c>
      <c r="E43" s="32">
        <v>2.355220620043259E-2</v>
      </c>
      <c r="F43" s="32">
        <v>2.1330389812725625E-2</v>
      </c>
      <c r="G43" s="32">
        <v>1.4413064612426148E-2</v>
      </c>
      <c r="H43" s="32">
        <v>2.590763347426896E-2</v>
      </c>
      <c r="I43" s="32">
        <v>3.1751136496562596E-2</v>
      </c>
      <c r="J43" s="32">
        <v>3.8927148538986663E-2</v>
      </c>
      <c r="K43" s="32">
        <v>6.5223726420715333E-2</v>
      </c>
      <c r="L43" s="32">
        <v>9.2364913139798693E-2</v>
      </c>
      <c r="M43" s="32">
        <v>7.0051994165993434E-2</v>
      </c>
      <c r="N43" s="32">
        <v>0.14993711665876072</v>
      </c>
      <c r="O43" s="32">
        <v>0.14539733909694885</v>
      </c>
      <c r="P43" s="32">
        <v>0.13107809854704225</v>
      </c>
      <c r="Q43" s="32">
        <v>0.1325906168971748</v>
      </c>
      <c r="R43" s="32">
        <v>0.13197032947687604</v>
      </c>
      <c r="S43" s="32">
        <v>0.20346977386098264</v>
      </c>
      <c r="T43" s="32">
        <v>0.208311135744499</v>
      </c>
      <c r="U43" s="32">
        <v>0.22125814842782021</v>
      </c>
      <c r="V43" s="32">
        <v>0.20873370288705095</v>
      </c>
      <c r="W43" s="32">
        <v>0.21446020720788048</v>
      </c>
      <c r="X43" s="32">
        <v>0.20922162623373838</v>
      </c>
      <c r="Y43" s="32">
        <v>0.19864731215835874</v>
      </c>
      <c r="Z43" s="32">
        <v>0.21384050643956481</v>
      </c>
      <c r="AA43" s="32">
        <v>0.21498625564072915</v>
      </c>
    </row>
    <row r="44" spans="1:27" s="30" customFormat="1" x14ac:dyDescent="0.35">
      <c r="A44" s="31" t="s">
        <v>120</v>
      </c>
      <c r="B44" s="31" t="s">
        <v>52</v>
      </c>
      <c r="C44" s="32">
        <v>0.10018164866466325</v>
      </c>
      <c r="D44" s="32">
        <v>8.9147079763270132E-2</v>
      </c>
      <c r="E44" s="32">
        <v>9.1345447697600057E-2</v>
      </c>
      <c r="F44" s="32">
        <v>0.1007059549544822</v>
      </c>
      <c r="G44" s="32">
        <v>9.4733306613532256E-2</v>
      </c>
      <c r="H44" s="32">
        <v>0.1024670331399834</v>
      </c>
      <c r="I44" s="32">
        <v>0.10290059207271936</v>
      </c>
      <c r="J44" s="32">
        <v>0.10356341380426297</v>
      </c>
      <c r="K44" s="32">
        <v>0.12432455846374828</v>
      </c>
      <c r="L44" s="32">
        <v>9.8475552458901244E-2</v>
      </c>
      <c r="M44" s="32">
        <v>9.7151935346069002E-2</v>
      </c>
      <c r="N44" s="32">
        <v>0.11138130445209952</v>
      </c>
      <c r="O44" s="32">
        <v>0.10967152057836282</v>
      </c>
      <c r="P44" s="32">
        <v>0.11174901914783611</v>
      </c>
      <c r="Q44" s="32">
        <v>0.10434026674831264</v>
      </c>
      <c r="R44" s="32">
        <v>0.10588654903646247</v>
      </c>
      <c r="S44" s="32">
        <v>0.10092891521498767</v>
      </c>
      <c r="T44" s="32">
        <v>9.9294196248509742E-2</v>
      </c>
      <c r="U44" s="32">
        <v>0.10035302512843607</v>
      </c>
      <c r="V44" s="32">
        <v>9.9075816193155419E-2</v>
      </c>
      <c r="W44" s="32">
        <v>9.8105080875822204E-2</v>
      </c>
      <c r="X44" s="32">
        <v>9.8222380903027304E-2</v>
      </c>
      <c r="Y44" s="32">
        <v>9.8221649851276807E-2</v>
      </c>
      <c r="Z44" s="32">
        <v>9.6808555635664512E-2</v>
      </c>
      <c r="AA44" s="32">
        <v>9.6939799956442058E-2</v>
      </c>
    </row>
    <row r="46" spans="1:27" s="30" customFormat="1" x14ac:dyDescent="0.35"/>
    <row r="47" spans="1:27" s="30" customFormat="1"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s="30" customFormat="1" x14ac:dyDescent="0.35">
      <c r="A48" s="31" t="s">
        <v>121</v>
      </c>
      <c r="B48" s="31" t="s">
        <v>60</v>
      </c>
      <c r="C48" s="32" t="s">
        <v>152</v>
      </c>
      <c r="D48" s="32" t="s">
        <v>152</v>
      </c>
      <c r="E48" s="32" t="s">
        <v>152</v>
      </c>
      <c r="F48" s="32" t="s">
        <v>152</v>
      </c>
      <c r="G48" s="32" t="s">
        <v>152</v>
      </c>
      <c r="H48" s="32" t="s">
        <v>152</v>
      </c>
      <c r="I48" s="32" t="s">
        <v>152</v>
      </c>
      <c r="J48" s="32" t="s">
        <v>152</v>
      </c>
      <c r="K48" s="32" t="s">
        <v>152</v>
      </c>
      <c r="L48" s="32" t="s">
        <v>152</v>
      </c>
      <c r="M48" s="32" t="s">
        <v>152</v>
      </c>
      <c r="N48" s="32" t="s">
        <v>152</v>
      </c>
      <c r="O48" s="32" t="s">
        <v>152</v>
      </c>
      <c r="P48" s="32" t="s">
        <v>152</v>
      </c>
      <c r="Q48" s="32" t="s">
        <v>152</v>
      </c>
      <c r="R48" s="32" t="s">
        <v>152</v>
      </c>
      <c r="S48" s="32" t="s">
        <v>152</v>
      </c>
      <c r="T48" s="32" t="s">
        <v>152</v>
      </c>
      <c r="U48" s="32" t="s">
        <v>152</v>
      </c>
      <c r="V48" s="32" t="s">
        <v>152</v>
      </c>
      <c r="W48" s="32" t="s">
        <v>152</v>
      </c>
      <c r="X48" s="32" t="s">
        <v>152</v>
      </c>
      <c r="Y48" s="32" t="s">
        <v>152</v>
      </c>
      <c r="Z48" s="32" t="s">
        <v>152</v>
      </c>
      <c r="AA48" s="32" t="s">
        <v>152</v>
      </c>
    </row>
    <row r="49" spans="1:27" s="30" customFormat="1" x14ac:dyDescent="0.35">
      <c r="A49" s="31" t="s">
        <v>121</v>
      </c>
      <c r="B49" s="31" t="s">
        <v>68</v>
      </c>
      <c r="C49" s="32">
        <v>0.80631365320710446</v>
      </c>
      <c r="D49" s="32">
        <v>0.73985767529704272</v>
      </c>
      <c r="E49" s="32">
        <v>0.79633887255253544</v>
      </c>
      <c r="F49" s="32">
        <v>0.80993034736665936</v>
      </c>
      <c r="G49" s="32">
        <v>0.82824832293384953</v>
      </c>
      <c r="H49" s="32">
        <v>0.81595414903535812</v>
      </c>
      <c r="I49" s="32">
        <v>0.7780708838365723</v>
      </c>
      <c r="J49" s="32">
        <v>0.79079418107072907</v>
      </c>
      <c r="K49" s="32">
        <v>0.75766279379635804</v>
      </c>
      <c r="L49" s="32">
        <v>0.83575539207417326</v>
      </c>
      <c r="M49" s="32">
        <v>0.83922080024789325</v>
      </c>
      <c r="N49" s="32">
        <v>0.83386861331436557</v>
      </c>
      <c r="O49" s="32">
        <v>0.83744531877665151</v>
      </c>
      <c r="P49" s="32">
        <v>0.8432152195559971</v>
      </c>
      <c r="Q49" s="32">
        <v>0.82828032409817609</v>
      </c>
      <c r="R49" s="32">
        <v>0.8048329488106406</v>
      </c>
      <c r="S49" s="32">
        <v>0.76246205239151055</v>
      </c>
      <c r="T49" s="32">
        <v>0.72830255776453212</v>
      </c>
      <c r="U49" s="32">
        <v>0.76738334534993569</v>
      </c>
      <c r="V49" s="32">
        <v>0.80294316956801337</v>
      </c>
      <c r="W49" s="32">
        <v>0.79627699042151723</v>
      </c>
      <c r="X49" s="32">
        <v>0.78484129158538574</v>
      </c>
      <c r="Y49" s="32">
        <v>0.78983238919241816</v>
      </c>
      <c r="Z49" s="32">
        <v>0.78189791945643261</v>
      </c>
      <c r="AA49" s="32">
        <v>0.79297252720869071</v>
      </c>
    </row>
    <row r="50" spans="1:27" s="30" customFormat="1" x14ac:dyDescent="0.35">
      <c r="A50" s="31" t="s">
        <v>121</v>
      </c>
      <c r="B50" s="31" t="s">
        <v>18</v>
      </c>
      <c r="C50" s="32" t="s">
        <v>152</v>
      </c>
      <c r="D50" s="32" t="s">
        <v>152</v>
      </c>
      <c r="E50" s="32" t="s">
        <v>152</v>
      </c>
      <c r="F50" s="32" t="s">
        <v>152</v>
      </c>
      <c r="G50" s="32" t="s">
        <v>152</v>
      </c>
      <c r="H50" s="32" t="s">
        <v>152</v>
      </c>
      <c r="I50" s="32" t="s">
        <v>152</v>
      </c>
      <c r="J50" s="32" t="s">
        <v>152</v>
      </c>
      <c r="K50" s="32" t="s">
        <v>152</v>
      </c>
      <c r="L50" s="32" t="s">
        <v>152</v>
      </c>
      <c r="M50" s="32" t="s">
        <v>152</v>
      </c>
      <c r="N50" s="32" t="s">
        <v>152</v>
      </c>
      <c r="O50" s="32" t="s">
        <v>152</v>
      </c>
      <c r="P50" s="32" t="s">
        <v>152</v>
      </c>
      <c r="Q50" s="32" t="s">
        <v>152</v>
      </c>
      <c r="R50" s="32" t="s">
        <v>152</v>
      </c>
      <c r="S50" s="32" t="s">
        <v>152</v>
      </c>
      <c r="T50" s="32" t="s">
        <v>152</v>
      </c>
      <c r="U50" s="32" t="s">
        <v>152</v>
      </c>
      <c r="V50" s="32" t="s">
        <v>152</v>
      </c>
      <c r="W50" s="32" t="s">
        <v>152</v>
      </c>
      <c r="X50" s="32" t="s">
        <v>152</v>
      </c>
      <c r="Y50" s="32" t="s">
        <v>152</v>
      </c>
      <c r="Z50" s="32" t="s">
        <v>152</v>
      </c>
      <c r="AA50" s="32" t="s">
        <v>152</v>
      </c>
    </row>
    <row r="51" spans="1:27" s="30" customFormat="1" x14ac:dyDescent="0.35">
      <c r="A51" s="31" t="s">
        <v>121</v>
      </c>
      <c r="B51" s="31" t="s">
        <v>30</v>
      </c>
      <c r="C51" s="32">
        <v>5.8299908675799091E-3</v>
      </c>
      <c r="D51" s="32">
        <v>5.1726872146118721E-3</v>
      </c>
      <c r="E51" s="32">
        <v>7.2072251141552515E-3</v>
      </c>
      <c r="F51" s="32">
        <v>1.7805805936073034E-3</v>
      </c>
      <c r="G51" s="32">
        <v>1.1293026484018265E-7</v>
      </c>
      <c r="H51" s="32">
        <v>1.5803073059360731E-3</v>
      </c>
      <c r="I51" s="32">
        <v>4.6323219178082196E-4</v>
      </c>
      <c r="J51" s="32">
        <v>9.4634913242009134E-8</v>
      </c>
      <c r="K51" s="32">
        <v>1.4711363013698606E-4</v>
      </c>
      <c r="L51" s="32">
        <v>4.351171232876712E-4</v>
      </c>
      <c r="M51" s="32">
        <v>2.1006646118721462E-3</v>
      </c>
      <c r="N51" s="32">
        <v>9.7175182648401841E-3</v>
      </c>
      <c r="O51" s="32">
        <v>6.2301118721461183E-3</v>
      </c>
      <c r="P51" s="32">
        <v>1.1306764840182648E-2</v>
      </c>
      <c r="Q51" s="32">
        <v>4.1449963470319637E-2</v>
      </c>
      <c r="R51" s="32">
        <v>1.8113765981735159E-2</v>
      </c>
      <c r="S51" s="32">
        <v>3.4061251141552513E-2</v>
      </c>
      <c r="T51" s="32">
        <v>3.49706301369863E-2</v>
      </c>
      <c r="U51" s="32" t="s">
        <v>152</v>
      </c>
      <c r="V51" s="32" t="s">
        <v>152</v>
      </c>
      <c r="W51" s="32" t="s">
        <v>152</v>
      </c>
      <c r="X51" s="32" t="s">
        <v>152</v>
      </c>
      <c r="Y51" s="32" t="s">
        <v>152</v>
      </c>
      <c r="Z51" s="32" t="s">
        <v>152</v>
      </c>
      <c r="AA51" s="32" t="s">
        <v>152</v>
      </c>
    </row>
    <row r="52" spans="1:27" s="30" customFormat="1" x14ac:dyDescent="0.35">
      <c r="A52" s="31" t="s">
        <v>121</v>
      </c>
      <c r="B52" s="31" t="s">
        <v>63</v>
      </c>
      <c r="C52" s="32">
        <v>7.3550610943293334E-4</v>
      </c>
      <c r="D52" s="32">
        <v>1.6030915502040332E-3</v>
      </c>
      <c r="E52" s="32">
        <v>1.2632516580761981E-3</v>
      </c>
      <c r="F52" s="32">
        <v>4.8204884829904039E-4</v>
      </c>
      <c r="G52" s="32">
        <v>1.6119522142212558E-7</v>
      </c>
      <c r="H52" s="32">
        <v>1.5843961577842347E-4</v>
      </c>
      <c r="I52" s="32">
        <v>4.9572832892688194E-5</v>
      </c>
      <c r="J52" s="32">
        <v>1.7692339927544786E-7</v>
      </c>
      <c r="K52" s="32">
        <v>1.9209509327809147E-7</v>
      </c>
      <c r="L52" s="32">
        <v>9.3674108642710759E-6</v>
      </c>
      <c r="M52" s="32">
        <v>1.5154585598799536E-4</v>
      </c>
      <c r="N52" s="32">
        <v>6.2830299609880453E-4</v>
      </c>
      <c r="O52" s="32">
        <v>1.2179058051875742E-5</v>
      </c>
      <c r="P52" s="32">
        <v>6.8849387260025457E-5</v>
      </c>
      <c r="Q52" s="32">
        <v>3.2750955962026732E-3</v>
      </c>
      <c r="R52" s="32">
        <v>2.057538871323648E-3</v>
      </c>
      <c r="S52" s="32">
        <v>4.0807918754322131E-3</v>
      </c>
      <c r="T52" s="32">
        <v>9.7133499737394864E-4</v>
      </c>
      <c r="U52" s="32">
        <v>7.8042253739064385E-3</v>
      </c>
      <c r="V52" s="32">
        <v>5.3641442878238806E-3</v>
      </c>
      <c r="W52" s="32">
        <v>1.1765365763571954E-2</v>
      </c>
      <c r="X52" s="32">
        <v>9.7423235660977145E-3</v>
      </c>
      <c r="Y52" s="32">
        <v>3.4636330512542543E-2</v>
      </c>
      <c r="Z52" s="32">
        <v>3.6559341788145461E-2</v>
      </c>
      <c r="AA52" s="32">
        <v>2.7326340960295504E-2</v>
      </c>
    </row>
    <row r="53" spans="1:27" s="30" customFormat="1" x14ac:dyDescent="0.35">
      <c r="A53" s="31" t="s">
        <v>121</v>
      </c>
      <c r="B53" s="31" t="s">
        <v>62</v>
      </c>
      <c r="C53" s="32">
        <v>0.14376257410824653</v>
      </c>
      <c r="D53" s="32">
        <v>0.14213000474853782</v>
      </c>
      <c r="E53" s="32">
        <v>0.13022101187935906</v>
      </c>
      <c r="F53" s="32">
        <v>0.16500886744366366</v>
      </c>
      <c r="G53" s="32">
        <v>0.16965855508203745</v>
      </c>
      <c r="H53" s="32">
        <v>0.15789639000923655</v>
      </c>
      <c r="I53" s="32">
        <v>0.16177024660339281</v>
      </c>
      <c r="J53" s="32">
        <v>0.2016707465022109</v>
      </c>
      <c r="K53" s="32">
        <v>0.16206390840731635</v>
      </c>
      <c r="L53" s="32">
        <v>0.13919386957750032</v>
      </c>
      <c r="M53" s="32">
        <v>0.13925530103125411</v>
      </c>
      <c r="N53" s="32">
        <v>0.1259164950581145</v>
      </c>
      <c r="O53" s="32">
        <v>0.15450855287807466</v>
      </c>
      <c r="P53" s="32">
        <v>0.1591263138623244</v>
      </c>
      <c r="Q53" s="32">
        <v>0.15083493671621573</v>
      </c>
      <c r="R53" s="32">
        <v>0.15023957746027344</v>
      </c>
      <c r="S53" s="32">
        <v>0.18931535270416208</v>
      </c>
      <c r="T53" s="32">
        <v>0.15726454966028913</v>
      </c>
      <c r="U53" s="32">
        <v>0.13501112249825181</v>
      </c>
      <c r="V53" s="32">
        <v>0.1342914703136239</v>
      </c>
      <c r="W53" s="32">
        <v>0.12183644041987488</v>
      </c>
      <c r="X53" s="32">
        <v>0.14896231323920403</v>
      </c>
      <c r="Y53" s="32">
        <v>0.15385876886642177</v>
      </c>
      <c r="Z53" s="32">
        <v>0.14496409844901129</v>
      </c>
      <c r="AA53" s="32">
        <v>0.14544817231382023</v>
      </c>
    </row>
    <row r="54" spans="1:27" s="30" customFormat="1" x14ac:dyDescent="0.35">
      <c r="A54" s="31" t="s">
        <v>121</v>
      </c>
      <c r="B54" s="31" t="s">
        <v>66</v>
      </c>
      <c r="C54" s="32">
        <v>0.33852743456515744</v>
      </c>
      <c r="D54" s="32">
        <v>0.37845767687667847</v>
      </c>
      <c r="E54" s="32">
        <v>0.33219928793882975</v>
      </c>
      <c r="F54" s="32">
        <v>0.34048995400772158</v>
      </c>
      <c r="G54" s="32">
        <v>0.35314823737029516</v>
      </c>
      <c r="H54" s="32">
        <v>0.37163011536444202</v>
      </c>
      <c r="I54" s="32">
        <v>0.37794914920469208</v>
      </c>
      <c r="J54" s="32">
        <v>0.34107122014816799</v>
      </c>
      <c r="K54" s="32">
        <v>0.34866953195841488</v>
      </c>
      <c r="L54" s="32">
        <v>0.34208782756342043</v>
      </c>
      <c r="M54" s="32">
        <v>0.3885735363785679</v>
      </c>
      <c r="N54" s="32">
        <v>0.33424556548497469</v>
      </c>
      <c r="O54" s="32">
        <v>0.33775650347644365</v>
      </c>
      <c r="P54" s="32">
        <v>0.34648743791464842</v>
      </c>
      <c r="Q54" s="32">
        <v>0.36351578215572011</v>
      </c>
      <c r="R54" s="32">
        <v>0.36687809043192915</v>
      </c>
      <c r="S54" s="32">
        <v>0.3345245607823894</v>
      </c>
      <c r="T54" s="32">
        <v>0.3595636637683482</v>
      </c>
      <c r="U54" s="32">
        <v>0.34874747140099976</v>
      </c>
      <c r="V54" s="32">
        <v>0.38112304537261876</v>
      </c>
      <c r="W54" s="32">
        <v>0.32870562914527929</v>
      </c>
      <c r="X54" s="32">
        <v>0.3245649651550559</v>
      </c>
      <c r="Y54" s="32">
        <v>0.33932097600729211</v>
      </c>
      <c r="Z54" s="32">
        <v>0.3691712115407127</v>
      </c>
      <c r="AA54" s="32">
        <v>0.36465855438257783</v>
      </c>
    </row>
    <row r="55" spans="1:27" s="30" customFormat="1" x14ac:dyDescent="0.35">
      <c r="A55" s="31" t="s">
        <v>121</v>
      </c>
      <c r="B55" s="31" t="s">
        <v>65</v>
      </c>
      <c r="C55" s="32">
        <v>0.28275629005685565</v>
      </c>
      <c r="D55" s="32">
        <v>0.28149182725133287</v>
      </c>
      <c r="E55" s="32">
        <v>0.29272453105725821</v>
      </c>
      <c r="F55" s="32">
        <v>0.27971768460866475</v>
      </c>
      <c r="G55" s="32">
        <v>0.26643755175621886</v>
      </c>
      <c r="H55" s="32">
        <v>0.28140388709473152</v>
      </c>
      <c r="I55" s="32">
        <v>0.28592821618488534</v>
      </c>
      <c r="J55" s="32">
        <v>0.2699422788605243</v>
      </c>
      <c r="K55" s="32">
        <v>0.28120476043788317</v>
      </c>
      <c r="L55" s="32">
        <v>0.2868835723503636</v>
      </c>
      <c r="M55" s="32">
        <v>0.28581736278256348</v>
      </c>
      <c r="N55" s="32">
        <v>0.29679719249147474</v>
      </c>
      <c r="O55" s="32">
        <v>0.28090679652777129</v>
      </c>
      <c r="P55" s="32">
        <v>0.27197715541458894</v>
      </c>
      <c r="Q55" s="32">
        <v>0.28599985920548349</v>
      </c>
      <c r="R55" s="32">
        <v>0.29092355763721567</v>
      </c>
      <c r="S55" s="32">
        <v>0.27005306494131209</v>
      </c>
      <c r="T55" s="32">
        <v>0.28073429968214225</v>
      </c>
      <c r="U55" s="32">
        <v>0.28721667432623244</v>
      </c>
      <c r="V55" s="32">
        <v>0.28547417953720405</v>
      </c>
      <c r="W55" s="32">
        <v>0.29632322114496368</v>
      </c>
      <c r="X55" s="32">
        <v>0.28029235899930049</v>
      </c>
      <c r="Y55" s="32">
        <v>0.27197133548930258</v>
      </c>
      <c r="Z55" s="32">
        <v>0.28568693989130656</v>
      </c>
      <c r="AA55" s="32">
        <v>0.29050565096209768</v>
      </c>
    </row>
    <row r="56" spans="1:27" s="30" customFormat="1" x14ac:dyDescent="0.35">
      <c r="A56" s="31" t="s">
        <v>121</v>
      </c>
      <c r="B56" s="31" t="s">
        <v>34</v>
      </c>
      <c r="C56" s="32">
        <v>5.9102075161424919E-2</v>
      </c>
      <c r="D56" s="32">
        <v>6.7157692092155122E-2</v>
      </c>
      <c r="E56" s="32">
        <v>6.0498010709560346E-2</v>
      </c>
      <c r="F56" s="32">
        <v>5.6423916631052513E-2</v>
      </c>
      <c r="G56" s="32">
        <v>7.624153811290478E-2</v>
      </c>
      <c r="H56" s="32">
        <v>7.3749300205621926E-2</v>
      </c>
      <c r="I56" s="32">
        <v>7.6252826069538551E-2</v>
      </c>
      <c r="J56" s="32">
        <v>6.3161694160879939E-2</v>
      </c>
      <c r="K56" s="32">
        <v>5.5448544662550933E-2</v>
      </c>
      <c r="L56" s="32">
        <v>6.3060010425340401E-2</v>
      </c>
      <c r="M56" s="32">
        <v>6.6056163453975983E-2</v>
      </c>
      <c r="N56" s="32">
        <v>5.957254126247033E-2</v>
      </c>
      <c r="O56" s="32">
        <v>6.6311895351535644E-2</v>
      </c>
      <c r="P56" s="32">
        <v>6.7696749483284399E-2</v>
      </c>
      <c r="Q56" s="32">
        <v>6.9807539717133729E-2</v>
      </c>
      <c r="R56" s="32">
        <v>7.1550881004168551E-2</v>
      </c>
      <c r="S56" s="32">
        <v>6.5202523157254985E-2</v>
      </c>
      <c r="T56" s="32">
        <v>6.5177854371527302E-2</v>
      </c>
      <c r="U56" s="32">
        <v>6.3395228733512832E-2</v>
      </c>
      <c r="V56" s="32">
        <v>6.6366992312738834E-2</v>
      </c>
      <c r="W56" s="32">
        <v>6.8074255847363513E-2</v>
      </c>
      <c r="X56" s="32">
        <v>6.6329039878383886E-2</v>
      </c>
      <c r="Y56" s="32">
        <v>6.5414917426073138E-2</v>
      </c>
      <c r="Z56" s="32">
        <v>0.12879239712184753</v>
      </c>
      <c r="AA56" s="32">
        <v>0.13023431360991891</v>
      </c>
    </row>
    <row r="57" spans="1:27" s="30" customFormat="1" x14ac:dyDescent="0.35">
      <c r="A57" s="31" t="s">
        <v>121</v>
      </c>
      <c r="B57" s="31" t="s">
        <v>70</v>
      </c>
      <c r="C57" s="32" t="s">
        <v>152</v>
      </c>
      <c r="D57" s="32" t="s">
        <v>152</v>
      </c>
      <c r="E57" s="32" t="s">
        <v>152</v>
      </c>
      <c r="F57" s="32" t="s">
        <v>152</v>
      </c>
      <c r="G57" s="32" t="s">
        <v>152</v>
      </c>
      <c r="H57" s="32" t="s">
        <v>152</v>
      </c>
      <c r="I57" s="32" t="s">
        <v>152</v>
      </c>
      <c r="J57" s="32" t="s">
        <v>152</v>
      </c>
      <c r="K57" s="32" t="s">
        <v>152</v>
      </c>
      <c r="L57" s="32" t="s">
        <v>152</v>
      </c>
      <c r="M57" s="32" t="s">
        <v>152</v>
      </c>
      <c r="N57" s="32" t="s">
        <v>152</v>
      </c>
      <c r="O57" s="32" t="s">
        <v>152</v>
      </c>
      <c r="P57" s="32" t="s">
        <v>152</v>
      </c>
      <c r="Q57" s="32" t="s">
        <v>152</v>
      </c>
      <c r="R57" s="32" t="s">
        <v>152</v>
      </c>
      <c r="S57" s="32" t="s">
        <v>152</v>
      </c>
      <c r="T57" s="32" t="s">
        <v>152</v>
      </c>
      <c r="U57" s="32" t="s">
        <v>152</v>
      </c>
      <c r="V57" s="32" t="s">
        <v>152</v>
      </c>
      <c r="W57" s="32" t="s">
        <v>152</v>
      </c>
      <c r="X57" s="32" t="s">
        <v>152</v>
      </c>
      <c r="Y57" s="32" t="s">
        <v>152</v>
      </c>
      <c r="Z57" s="32">
        <v>0.29082933406967371</v>
      </c>
      <c r="AA57" s="32">
        <v>0.29470505805017144</v>
      </c>
    </row>
    <row r="58" spans="1:27" s="30" customFormat="1" x14ac:dyDescent="0.35">
      <c r="A58" s="31" t="s">
        <v>121</v>
      </c>
      <c r="B58" s="31" t="s">
        <v>52</v>
      </c>
      <c r="C58" s="32">
        <v>9.9060346598514537E-2</v>
      </c>
      <c r="D58" s="32">
        <v>0.10580026904230409</v>
      </c>
      <c r="E58" s="32">
        <v>0.10172185930801989</v>
      </c>
      <c r="F58" s="32">
        <v>0.10089551294748238</v>
      </c>
      <c r="G58" s="32">
        <v>0.11717017851410078</v>
      </c>
      <c r="H58" s="32">
        <v>0.11369181768333843</v>
      </c>
      <c r="I58" s="32">
        <v>0.11585777488106747</v>
      </c>
      <c r="J58" s="32">
        <v>0.10169229112546783</v>
      </c>
      <c r="K58" s="32">
        <v>9.1779419556704739E-2</v>
      </c>
      <c r="L58" s="32">
        <v>0.10494778918906059</v>
      </c>
      <c r="M58" s="32">
        <v>0.11683217752100916</v>
      </c>
      <c r="N58" s="32">
        <v>0.10534844589534091</v>
      </c>
      <c r="O58" s="32">
        <v>0.10414283134841219</v>
      </c>
      <c r="P58" s="32">
        <v>0.10403146983742781</v>
      </c>
      <c r="Q58" s="32">
        <v>0.10340954524363961</v>
      </c>
      <c r="R58" s="32">
        <v>0.10554523247116908</v>
      </c>
      <c r="S58" s="32">
        <v>9.8116182426105245E-2</v>
      </c>
      <c r="T58" s="32">
        <v>9.6145427399411662E-2</v>
      </c>
      <c r="U58" s="32">
        <v>9.6132447561839168E-2</v>
      </c>
      <c r="V58" s="32">
        <v>0.10234789228185577</v>
      </c>
      <c r="W58" s="32">
        <v>9.7864118823827145E-2</v>
      </c>
      <c r="X58" s="32">
        <v>9.7938863834634446E-2</v>
      </c>
      <c r="Y58" s="32">
        <v>9.8087765248290409E-2</v>
      </c>
      <c r="Z58" s="32">
        <v>0.10074037791296984</v>
      </c>
      <c r="AA58" s="32">
        <v>0.10049085099548112</v>
      </c>
    </row>
    <row r="60" spans="1:27" s="30" customFormat="1" x14ac:dyDescent="0.35"/>
    <row r="61" spans="1:27" s="30" customFormat="1"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s="30" customFormat="1" x14ac:dyDescent="0.35">
      <c r="A62" s="31" t="s">
        <v>122</v>
      </c>
      <c r="B62" s="31" t="s">
        <v>60</v>
      </c>
      <c r="C62" s="32" t="s">
        <v>152</v>
      </c>
      <c r="D62" s="32" t="s">
        <v>152</v>
      </c>
      <c r="E62" s="32" t="s">
        <v>152</v>
      </c>
      <c r="F62" s="32" t="s">
        <v>152</v>
      </c>
      <c r="G62" s="32" t="s">
        <v>152</v>
      </c>
      <c r="H62" s="32" t="s">
        <v>152</v>
      </c>
      <c r="I62" s="32" t="s">
        <v>152</v>
      </c>
      <c r="J62" s="32" t="s">
        <v>152</v>
      </c>
      <c r="K62" s="32" t="s">
        <v>152</v>
      </c>
      <c r="L62" s="32" t="s">
        <v>152</v>
      </c>
      <c r="M62" s="32" t="s">
        <v>152</v>
      </c>
      <c r="N62" s="32" t="s">
        <v>152</v>
      </c>
      <c r="O62" s="32" t="s">
        <v>152</v>
      </c>
      <c r="P62" s="32" t="s">
        <v>152</v>
      </c>
      <c r="Q62" s="32" t="s">
        <v>152</v>
      </c>
      <c r="R62" s="32" t="s">
        <v>152</v>
      </c>
      <c r="S62" s="32" t="s">
        <v>152</v>
      </c>
      <c r="T62" s="32" t="s">
        <v>152</v>
      </c>
      <c r="U62" s="32" t="s">
        <v>152</v>
      </c>
      <c r="V62" s="32" t="s">
        <v>152</v>
      </c>
      <c r="W62" s="32" t="s">
        <v>152</v>
      </c>
      <c r="X62" s="32" t="s">
        <v>152</v>
      </c>
      <c r="Y62" s="32" t="s">
        <v>152</v>
      </c>
      <c r="Z62" s="32" t="s">
        <v>152</v>
      </c>
      <c r="AA62" s="32" t="s">
        <v>152</v>
      </c>
    </row>
    <row r="63" spans="1:27" s="30" customFormat="1" x14ac:dyDescent="0.35">
      <c r="A63" s="31" t="s">
        <v>122</v>
      </c>
      <c r="B63" s="31" t="s">
        <v>68</v>
      </c>
      <c r="C63" s="32" t="s">
        <v>152</v>
      </c>
      <c r="D63" s="32" t="s">
        <v>152</v>
      </c>
      <c r="E63" s="32" t="s">
        <v>152</v>
      </c>
      <c r="F63" s="32" t="s">
        <v>152</v>
      </c>
      <c r="G63" s="32" t="s">
        <v>152</v>
      </c>
      <c r="H63" s="32" t="s">
        <v>152</v>
      </c>
      <c r="I63" s="32" t="s">
        <v>152</v>
      </c>
      <c r="J63" s="32" t="s">
        <v>152</v>
      </c>
      <c r="K63" s="32" t="s">
        <v>152</v>
      </c>
      <c r="L63" s="32" t="s">
        <v>152</v>
      </c>
      <c r="M63" s="32" t="s">
        <v>152</v>
      </c>
      <c r="N63" s="32" t="s">
        <v>152</v>
      </c>
      <c r="O63" s="32" t="s">
        <v>152</v>
      </c>
      <c r="P63" s="32" t="s">
        <v>152</v>
      </c>
      <c r="Q63" s="32" t="s">
        <v>152</v>
      </c>
      <c r="R63" s="32" t="s">
        <v>152</v>
      </c>
      <c r="S63" s="32" t="s">
        <v>152</v>
      </c>
      <c r="T63" s="32" t="s">
        <v>152</v>
      </c>
      <c r="U63" s="32" t="s">
        <v>152</v>
      </c>
      <c r="V63" s="32" t="s">
        <v>152</v>
      </c>
      <c r="W63" s="32" t="s">
        <v>152</v>
      </c>
      <c r="X63" s="32" t="s">
        <v>152</v>
      </c>
      <c r="Y63" s="32" t="s">
        <v>152</v>
      </c>
      <c r="Z63" s="32" t="s">
        <v>152</v>
      </c>
      <c r="AA63" s="32" t="s">
        <v>152</v>
      </c>
    </row>
    <row r="64" spans="1:27" s="30" customFormat="1" x14ac:dyDescent="0.35">
      <c r="A64" s="31" t="s">
        <v>122</v>
      </c>
      <c r="B64" s="31" t="s">
        <v>18</v>
      </c>
      <c r="C64" s="32">
        <v>0.21806250040252204</v>
      </c>
      <c r="D64" s="32">
        <v>0.18504951685666332</v>
      </c>
      <c r="E64" s="32">
        <v>0.1628356536583945</v>
      </c>
      <c r="F64" s="32">
        <v>0.10000028376046428</v>
      </c>
      <c r="G64" s="32">
        <v>0.10000027929069247</v>
      </c>
      <c r="H64" s="32">
        <v>0.10000027661366816</v>
      </c>
      <c r="I64" s="32">
        <v>0.10000027888304848</v>
      </c>
      <c r="J64" s="32">
        <v>0.10000028103539059</v>
      </c>
      <c r="K64" s="32">
        <v>0.10000029886599759</v>
      </c>
      <c r="L64" s="32">
        <v>0.10000034689086794</v>
      </c>
      <c r="M64" s="32">
        <v>0.10000034959803378</v>
      </c>
      <c r="N64" s="32">
        <v>0.23797539053818789</v>
      </c>
      <c r="O64" s="32">
        <v>0.28686630051308054</v>
      </c>
      <c r="P64" s="32">
        <v>0.18095377855431669</v>
      </c>
      <c r="Q64" s="32">
        <v>0.32642756608131113</v>
      </c>
      <c r="R64" s="32">
        <v>0.17373545008243516</v>
      </c>
      <c r="S64" s="32" t="s">
        <v>152</v>
      </c>
      <c r="T64" s="32" t="s">
        <v>152</v>
      </c>
      <c r="U64" s="32" t="s">
        <v>152</v>
      </c>
      <c r="V64" s="32" t="s">
        <v>152</v>
      </c>
      <c r="W64" s="32" t="s">
        <v>152</v>
      </c>
      <c r="X64" s="32" t="s">
        <v>152</v>
      </c>
      <c r="Y64" s="32" t="s">
        <v>152</v>
      </c>
      <c r="Z64" s="32" t="s">
        <v>152</v>
      </c>
      <c r="AA64" s="32" t="s">
        <v>152</v>
      </c>
    </row>
    <row r="65" spans="1:27" s="30" customFormat="1" x14ac:dyDescent="0.35">
      <c r="A65" s="31" t="s">
        <v>122</v>
      </c>
      <c r="B65" s="31" t="s">
        <v>30</v>
      </c>
      <c r="C65" s="32">
        <v>9.3824931258685712E-2</v>
      </c>
      <c r="D65" s="32">
        <v>0.10497230308219178</v>
      </c>
      <c r="E65" s="32">
        <v>0.10999151826484019</v>
      </c>
      <c r="F65" s="32">
        <v>1.2000005707762558E-2</v>
      </c>
      <c r="G65" s="32">
        <v>1.2000004280821918E-2</v>
      </c>
      <c r="H65" s="32">
        <v>1.2000004280821918E-2</v>
      </c>
      <c r="I65" s="32">
        <v>1.2000004280821918E-2</v>
      </c>
      <c r="J65" s="32">
        <v>1.2000004280821918E-2</v>
      </c>
      <c r="K65" s="32">
        <v>1.2000004280821918E-2</v>
      </c>
      <c r="L65" s="32">
        <v>1.2000005707762558E-2</v>
      </c>
      <c r="M65" s="32">
        <v>1.2000005707762558E-2</v>
      </c>
      <c r="N65" s="32">
        <v>1.3220453767123289E-2</v>
      </c>
      <c r="O65" s="32">
        <v>1.2000025684931508E-2</v>
      </c>
      <c r="P65" s="32">
        <v>1.5727965182648403E-2</v>
      </c>
      <c r="Q65" s="32" t="s">
        <v>152</v>
      </c>
      <c r="R65" s="32" t="s">
        <v>152</v>
      </c>
      <c r="S65" s="32" t="s">
        <v>152</v>
      </c>
      <c r="T65" s="32" t="s">
        <v>152</v>
      </c>
      <c r="U65" s="32" t="s">
        <v>152</v>
      </c>
      <c r="V65" s="32" t="s">
        <v>152</v>
      </c>
      <c r="W65" s="32" t="s">
        <v>152</v>
      </c>
      <c r="X65" s="32" t="s">
        <v>152</v>
      </c>
      <c r="Y65" s="32" t="s">
        <v>152</v>
      </c>
      <c r="Z65" s="32" t="s">
        <v>152</v>
      </c>
      <c r="AA65" s="32" t="s">
        <v>152</v>
      </c>
    </row>
    <row r="66" spans="1:27" s="30" customFormat="1" x14ac:dyDescent="0.35">
      <c r="A66" s="31" t="s">
        <v>122</v>
      </c>
      <c r="B66" s="31" t="s">
        <v>63</v>
      </c>
      <c r="C66" s="32">
        <v>6.8318408806925281E-3</v>
      </c>
      <c r="D66" s="32">
        <v>5.1606686944572948E-3</v>
      </c>
      <c r="E66" s="32">
        <v>1.127605477315001E-2</v>
      </c>
      <c r="F66" s="32">
        <v>6.850992875250424E-4</v>
      </c>
      <c r="G66" s="32">
        <v>5.8387577901013293E-5</v>
      </c>
      <c r="H66" s="32">
        <v>5.2656736568022701E-4</v>
      </c>
      <c r="I66" s="32">
        <v>1.6407880244910202E-4</v>
      </c>
      <c r="J66" s="32">
        <v>3.1828027317669488E-7</v>
      </c>
      <c r="K66" s="32">
        <v>4.3924209826220243E-5</v>
      </c>
      <c r="L66" s="32">
        <v>2.3288065220570397E-4</v>
      </c>
      <c r="M66" s="32">
        <v>9.843679346645338E-4</v>
      </c>
      <c r="N66" s="32">
        <v>3.0456060376541503E-2</v>
      </c>
      <c r="O66" s="32">
        <v>3.8282098524305412E-2</v>
      </c>
      <c r="P66" s="32">
        <v>2.3606217167214262E-2</v>
      </c>
      <c r="Q66" s="32">
        <v>9.4268652903095204E-2</v>
      </c>
      <c r="R66" s="32">
        <v>3.4476211494023266E-2</v>
      </c>
      <c r="S66" s="32">
        <v>0.10687206893045668</v>
      </c>
      <c r="T66" s="32">
        <v>0.11594244182745818</v>
      </c>
      <c r="U66" s="32">
        <v>0.13120366901450223</v>
      </c>
      <c r="V66" s="32">
        <v>0.10241624556828582</v>
      </c>
      <c r="W66" s="32">
        <v>0.14441156844446679</v>
      </c>
      <c r="X66" s="32">
        <v>0.16023423097112818</v>
      </c>
      <c r="Y66" s="32">
        <v>0.19335413099036294</v>
      </c>
      <c r="Z66" s="32">
        <v>3.626137183473533E-2</v>
      </c>
      <c r="AA66" s="32">
        <v>2.8632328021330727E-2</v>
      </c>
    </row>
    <row r="67" spans="1:27" s="30" customFormat="1" x14ac:dyDescent="0.35">
      <c r="A67" s="31" t="s">
        <v>122</v>
      </c>
      <c r="B67" s="31" t="s">
        <v>62</v>
      </c>
      <c r="C67" s="32" t="s">
        <v>152</v>
      </c>
      <c r="D67" s="32" t="s">
        <v>152</v>
      </c>
      <c r="E67" s="32" t="s">
        <v>152</v>
      </c>
      <c r="F67" s="32" t="s">
        <v>152</v>
      </c>
      <c r="G67" s="32" t="s">
        <v>152</v>
      </c>
      <c r="H67" s="32" t="s">
        <v>152</v>
      </c>
      <c r="I67" s="32" t="s">
        <v>152</v>
      </c>
      <c r="J67" s="32" t="s">
        <v>152</v>
      </c>
      <c r="K67" s="32" t="s">
        <v>152</v>
      </c>
      <c r="L67" s="32" t="s">
        <v>152</v>
      </c>
      <c r="M67" s="32" t="s">
        <v>152</v>
      </c>
      <c r="N67" s="32" t="s">
        <v>152</v>
      </c>
      <c r="O67" s="32" t="s">
        <v>152</v>
      </c>
      <c r="P67" s="32" t="s">
        <v>152</v>
      </c>
      <c r="Q67" s="32" t="s">
        <v>152</v>
      </c>
      <c r="R67" s="32" t="s">
        <v>152</v>
      </c>
      <c r="S67" s="32" t="s">
        <v>152</v>
      </c>
      <c r="T67" s="32" t="s">
        <v>152</v>
      </c>
      <c r="U67" s="32" t="s">
        <v>152</v>
      </c>
      <c r="V67" s="32" t="s">
        <v>152</v>
      </c>
      <c r="W67" s="32" t="s">
        <v>152</v>
      </c>
      <c r="X67" s="32" t="s">
        <v>152</v>
      </c>
      <c r="Y67" s="32" t="s">
        <v>152</v>
      </c>
      <c r="Z67" s="32" t="s">
        <v>152</v>
      </c>
      <c r="AA67" s="32" t="s">
        <v>152</v>
      </c>
    </row>
    <row r="68" spans="1:27" s="30" customFormat="1" x14ac:dyDescent="0.35">
      <c r="A68" s="31" t="s">
        <v>122</v>
      </c>
      <c r="B68" s="31" t="s">
        <v>66</v>
      </c>
      <c r="C68" s="32">
        <v>0.33552375186491362</v>
      </c>
      <c r="D68" s="32">
        <v>0.35783458943838981</v>
      </c>
      <c r="E68" s="32">
        <v>0.32010103533406337</v>
      </c>
      <c r="F68" s="32">
        <v>0.32401480385423653</v>
      </c>
      <c r="G68" s="32">
        <v>0.30699115502821506</v>
      </c>
      <c r="H68" s="32">
        <v>0.3429434614454438</v>
      </c>
      <c r="I68" s="32">
        <v>0.34810262935425962</v>
      </c>
      <c r="J68" s="32">
        <v>0.32033098058243503</v>
      </c>
      <c r="K68" s="32">
        <v>0.33619754522619416</v>
      </c>
      <c r="L68" s="32">
        <v>0.34275102598870383</v>
      </c>
      <c r="M68" s="32">
        <v>0.36935017977703616</v>
      </c>
      <c r="N68" s="32">
        <v>0.33376303244025496</v>
      </c>
      <c r="O68" s="32">
        <v>0.33747705363915809</v>
      </c>
      <c r="P68" s="32">
        <v>0.3233997694310255</v>
      </c>
      <c r="Q68" s="32">
        <v>0.36509481282427098</v>
      </c>
      <c r="R68" s="32">
        <v>0.36709187572564667</v>
      </c>
      <c r="S68" s="32">
        <v>0.33269764925234913</v>
      </c>
      <c r="T68" s="32">
        <v>0.3351161613562802</v>
      </c>
      <c r="U68" s="32">
        <v>0.33586702168829108</v>
      </c>
      <c r="V68" s="32">
        <v>0.37180836356697616</v>
      </c>
      <c r="W68" s="32">
        <v>0.32193382370165263</v>
      </c>
      <c r="X68" s="32">
        <v>0.32407265553870429</v>
      </c>
      <c r="Y68" s="32">
        <v>0.31403063113019192</v>
      </c>
      <c r="Z68" s="32">
        <v>0.36342444331788842</v>
      </c>
      <c r="AA68" s="32">
        <v>0.37596809073691889</v>
      </c>
    </row>
    <row r="69" spans="1:27" s="30" customFormat="1" x14ac:dyDescent="0.35">
      <c r="A69" s="31" t="s">
        <v>122</v>
      </c>
      <c r="B69" s="31" t="s">
        <v>65</v>
      </c>
      <c r="C69" s="32">
        <v>0.29321945103075903</v>
      </c>
      <c r="D69" s="32">
        <v>0.2947543872445807</v>
      </c>
      <c r="E69" s="32">
        <v>0.29948856096412274</v>
      </c>
      <c r="F69" s="32">
        <v>0.28375140619456257</v>
      </c>
      <c r="G69" s="32">
        <v>0.27543922284376327</v>
      </c>
      <c r="H69" s="32">
        <v>0.28182681037717539</v>
      </c>
      <c r="I69" s="32">
        <v>0.29276025816370993</v>
      </c>
      <c r="J69" s="32">
        <v>0.27100694927804148</v>
      </c>
      <c r="K69" s="32">
        <v>0.29054184580453091</v>
      </c>
      <c r="L69" s="32">
        <v>0.29321797695228263</v>
      </c>
      <c r="M69" s="32">
        <v>0.29513496435572062</v>
      </c>
      <c r="N69" s="32">
        <v>0.29780956872547498</v>
      </c>
      <c r="O69" s="32">
        <v>0.28393197997375713</v>
      </c>
      <c r="P69" s="32">
        <v>0.2750183169884543</v>
      </c>
      <c r="Q69" s="32">
        <v>0.28556649701630665</v>
      </c>
      <c r="R69" s="32">
        <v>0.29383923265676343</v>
      </c>
      <c r="S69" s="32">
        <v>0.27377845861036421</v>
      </c>
      <c r="T69" s="32">
        <v>0.28480738309962067</v>
      </c>
      <c r="U69" s="32">
        <v>0.29075837303846269</v>
      </c>
      <c r="V69" s="32">
        <v>0.29266168647937557</v>
      </c>
      <c r="W69" s="32">
        <v>0.29699473572077673</v>
      </c>
      <c r="X69" s="32">
        <v>0.28287888251159476</v>
      </c>
      <c r="Y69" s="32">
        <v>0.27302833924485448</v>
      </c>
      <c r="Z69" s="32">
        <v>0.28300986939214418</v>
      </c>
      <c r="AA69" s="32">
        <v>0.29156306074020422</v>
      </c>
    </row>
    <row r="70" spans="1:27" s="30" customFormat="1" x14ac:dyDescent="0.35">
      <c r="A70" s="31" t="s">
        <v>122</v>
      </c>
      <c r="B70" s="31" t="s">
        <v>34</v>
      </c>
      <c r="C70" s="32">
        <v>5.2816117858154356E-2</v>
      </c>
      <c r="D70" s="32">
        <v>5.2995408960786847E-2</v>
      </c>
      <c r="E70" s="32">
        <v>5.5869732650022964E-2</v>
      </c>
      <c r="F70" s="32">
        <v>4.7529877302016819E-2</v>
      </c>
      <c r="G70" s="32">
        <v>4.8759942551541674E-2</v>
      </c>
      <c r="H70" s="32">
        <v>4.9875540476105804E-2</v>
      </c>
      <c r="I70" s="32">
        <v>5.0463436542961926E-2</v>
      </c>
      <c r="J70" s="32">
        <v>4.5124676276861279E-2</v>
      </c>
      <c r="K70" s="32">
        <v>4.4103277772973883E-2</v>
      </c>
      <c r="L70" s="32">
        <v>5.6753902358965796E-2</v>
      </c>
      <c r="M70" s="32">
        <v>5.8316540857357005E-2</v>
      </c>
      <c r="N70" s="32">
        <v>0.11627416421780633</v>
      </c>
      <c r="O70" s="32">
        <v>0.11353079559180929</v>
      </c>
      <c r="P70" s="32">
        <v>0.11641799373944083</v>
      </c>
      <c r="Q70" s="32">
        <v>0.11898568721045708</v>
      </c>
      <c r="R70" s="32">
        <v>0.12119038495185457</v>
      </c>
      <c r="S70" s="32">
        <v>0.1171280079687996</v>
      </c>
      <c r="T70" s="32">
        <v>0.11546461006950803</v>
      </c>
      <c r="U70" s="32">
        <v>0.11582355302132637</v>
      </c>
      <c r="V70" s="32">
        <v>0.1161150739058746</v>
      </c>
      <c r="W70" s="32">
        <v>0.11899156641531487</v>
      </c>
      <c r="X70" s="32">
        <v>0.11699127911768034</v>
      </c>
      <c r="Y70" s="32">
        <v>0.11669532944609201</v>
      </c>
      <c r="Z70" s="32">
        <v>0.11267832059838659</v>
      </c>
      <c r="AA70" s="32">
        <v>0.11798078138370266</v>
      </c>
    </row>
    <row r="71" spans="1:27" s="30" customFormat="1" x14ac:dyDescent="0.35">
      <c r="A71" s="31" t="s">
        <v>122</v>
      </c>
      <c r="B71" s="31" t="s">
        <v>70</v>
      </c>
      <c r="C71" s="32" t="s">
        <v>152</v>
      </c>
      <c r="D71" s="32" t="s">
        <v>152</v>
      </c>
      <c r="E71" s="32" t="s">
        <v>152</v>
      </c>
      <c r="F71" s="32" t="s">
        <v>152</v>
      </c>
      <c r="G71" s="32" t="s">
        <v>152</v>
      </c>
      <c r="H71" s="32" t="s">
        <v>152</v>
      </c>
      <c r="I71" s="32" t="s">
        <v>152</v>
      </c>
      <c r="J71" s="32" t="s">
        <v>152</v>
      </c>
      <c r="K71" s="32" t="s">
        <v>152</v>
      </c>
      <c r="L71" s="32" t="s">
        <v>152</v>
      </c>
      <c r="M71" s="32" t="s">
        <v>152</v>
      </c>
      <c r="N71" s="32" t="s">
        <v>152</v>
      </c>
      <c r="O71" s="32" t="s">
        <v>152</v>
      </c>
      <c r="P71" s="32" t="s">
        <v>152</v>
      </c>
      <c r="Q71" s="32" t="s">
        <v>152</v>
      </c>
      <c r="R71" s="32" t="s">
        <v>152</v>
      </c>
      <c r="S71" s="32" t="s">
        <v>152</v>
      </c>
      <c r="T71" s="32" t="s">
        <v>152</v>
      </c>
      <c r="U71" s="32" t="s">
        <v>152</v>
      </c>
      <c r="V71" s="32" t="s">
        <v>152</v>
      </c>
      <c r="W71" s="32" t="s">
        <v>152</v>
      </c>
      <c r="X71" s="32" t="s">
        <v>152</v>
      </c>
      <c r="Y71" s="32" t="s">
        <v>152</v>
      </c>
      <c r="Z71" s="32" t="s">
        <v>152</v>
      </c>
      <c r="AA71" s="32" t="s">
        <v>152</v>
      </c>
    </row>
    <row r="72" spans="1:27" s="30" customFormat="1" x14ac:dyDescent="0.35">
      <c r="A72" s="31" t="s">
        <v>122</v>
      </c>
      <c r="B72" s="31" t="s">
        <v>52</v>
      </c>
      <c r="C72" s="32">
        <v>0.12035490871767307</v>
      </c>
      <c r="D72" s="32">
        <v>0.11802195949928779</v>
      </c>
      <c r="E72" s="32">
        <v>0.1254331869231616</v>
      </c>
      <c r="F72" s="32">
        <v>0.1077261527984727</v>
      </c>
      <c r="G72" s="32">
        <v>0.10990563194657339</v>
      </c>
      <c r="H72" s="32">
        <v>0.10785878899424421</v>
      </c>
      <c r="I72" s="32">
        <v>0.10720936545456838</v>
      </c>
      <c r="J72" s="32">
        <v>0.10283121195290422</v>
      </c>
      <c r="K72" s="32">
        <v>9.654693800247853E-2</v>
      </c>
      <c r="L72" s="32">
        <v>0.1069505070608376</v>
      </c>
      <c r="M72" s="32">
        <v>0.11495830609761319</v>
      </c>
      <c r="N72" s="32">
        <v>0.10600470212098458</v>
      </c>
      <c r="O72" s="32">
        <v>0.10445707675518738</v>
      </c>
      <c r="P72" s="32">
        <v>0.10204833309861804</v>
      </c>
      <c r="Q72" s="32">
        <v>0.10253472874087828</v>
      </c>
      <c r="R72" s="32">
        <v>0.10317028548674297</v>
      </c>
      <c r="S72" s="32">
        <v>0.10076343734566483</v>
      </c>
      <c r="T72" s="32">
        <v>9.8334946621863303E-2</v>
      </c>
      <c r="U72" s="32">
        <v>9.9563729264585385E-2</v>
      </c>
      <c r="V72" s="32">
        <v>0.10391836093271897</v>
      </c>
      <c r="W72" s="32">
        <v>0.1005130656793416</v>
      </c>
      <c r="X72" s="32">
        <v>0.10178398409545165</v>
      </c>
      <c r="Y72" s="32">
        <v>0.10359032691519744</v>
      </c>
      <c r="Z72" s="32">
        <v>0.10040009921914793</v>
      </c>
      <c r="AA72" s="32">
        <v>0.10130461636877343</v>
      </c>
    </row>
    <row r="74" spans="1:27" s="30" customFormat="1" x14ac:dyDescent="0.35"/>
    <row r="75" spans="1:27" s="30" customFormat="1"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s="30" customFormat="1" x14ac:dyDescent="0.35">
      <c r="A76" s="31" t="s">
        <v>123</v>
      </c>
      <c r="B76" s="31" t="s">
        <v>60</v>
      </c>
      <c r="C76" s="32" t="s">
        <v>152</v>
      </c>
      <c r="D76" s="32" t="s">
        <v>152</v>
      </c>
      <c r="E76" s="32" t="s">
        <v>152</v>
      </c>
      <c r="F76" s="32" t="s">
        <v>152</v>
      </c>
      <c r="G76" s="32" t="s">
        <v>152</v>
      </c>
      <c r="H76" s="32" t="s">
        <v>152</v>
      </c>
      <c r="I76" s="32" t="s">
        <v>152</v>
      </c>
      <c r="J76" s="32" t="s">
        <v>152</v>
      </c>
      <c r="K76" s="32" t="s">
        <v>152</v>
      </c>
      <c r="L76" s="32" t="s">
        <v>152</v>
      </c>
      <c r="M76" s="32" t="s">
        <v>152</v>
      </c>
      <c r="N76" s="32" t="s">
        <v>152</v>
      </c>
      <c r="O76" s="32" t="s">
        <v>152</v>
      </c>
      <c r="P76" s="32" t="s">
        <v>152</v>
      </c>
      <c r="Q76" s="32" t="s">
        <v>152</v>
      </c>
      <c r="R76" s="32" t="s">
        <v>152</v>
      </c>
      <c r="S76" s="32" t="s">
        <v>152</v>
      </c>
      <c r="T76" s="32" t="s">
        <v>152</v>
      </c>
      <c r="U76" s="32" t="s">
        <v>152</v>
      </c>
      <c r="V76" s="32" t="s">
        <v>152</v>
      </c>
      <c r="W76" s="32" t="s">
        <v>152</v>
      </c>
      <c r="X76" s="32" t="s">
        <v>152</v>
      </c>
      <c r="Y76" s="32" t="s">
        <v>152</v>
      </c>
      <c r="Z76" s="32" t="s">
        <v>152</v>
      </c>
      <c r="AA76" s="32" t="s">
        <v>152</v>
      </c>
    </row>
    <row r="77" spans="1:27" s="30" customFormat="1" x14ac:dyDescent="0.35">
      <c r="A77" s="31" t="s">
        <v>123</v>
      </c>
      <c r="B77" s="31" t="s">
        <v>68</v>
      </c>
      <c r="C77" s="32" t="s">
        <v>152</v>
      </c>
      <c r="D77" s="32" t="s">
        <v>152</v>
      </c>
      <c r="E77" s="32" t="s">
        <v>152</v>
      </c>
      <c r="F77" s="32" t="s">
        <v>152</v>
      </c>
      <c r="G77" s="32" t="s">
        <v>152</v>
      </c>
      <c r="H77" s="32" t="s">
        <v>152</v>
      </c>
      <c r="I77" s="32" t="s">
        <v>152</v>
      </c>
      <c r="J77" s="32" t="s">
        <v>152</v>
      </c>
      <c r="K77" s="32" t="s">
        <v>152</v>
      </c>
      <c r="L77" s="32" t="s">
        <v>152</v>
      </c>
      <c r="M77" s="32" t="s">
        <v>152</v>
      </c>
      <c r="N77" s="32" t="s">
        <v>152</v>
      </c>
      <c r="O77" s="32" t="s">
        <v>152</v>
      </c>
      <c r="P77" s="32" t="s">
        <v>152</v>
      </c>
      <c r="Q77" s="32" t="s">
        <v>152</v>
      </c>
      <c r="R77" s="32" t="s">
        <v>152</v>
      </c>
      <c r="S77" s="32" t="s">
        <v>152</v>
      </c>
      <c r="T77" s="32" t="s">
        <v>152</v>
      </c>
      <c r="U77" s="32" t="s">
        <v>152</v>
      </c>
      <c r="V77" s="32" t="s">
        <v>152</v>
      </c>
      <c r="W77" s="32" t="s">
        <v>152</v>
      </c>
      <c r="X77" s="32" t="s">
        <v>152</v>
      </c>
      <c r="Y77" s="32" t="s">
        <v>152</v>
      </c>
      <c r="Z77" s="32" t="s">
        <v>152</v>
      </c>
      <c r="AA77" s="32" t="s">
        <v>152</v>
      </c>
    </row>
    <row r="78" spans="1:27" s="30" customFormat="1" x14ac:dyDescent="0.35">
      <c r="A78" s="31" t="s">
        <v>123</v>
      </c>
      <c r="B78" s="31" t="s">
        <v>18</v>
      </c>
      <c r="C78" s="32">
        <v>0</v>
      </c>
      <c r="D78" s="32">
        <v>5.2385814603292129E-7</v>
      </c>
      <c r="E78" s="32">
        <v>6.702632380885265E-7</v>
      </c>
      <c r="F78" s="32">
        <v>6.7410016147399464E-7</v>
      </c>
      <c r="G78" s="32">
        <v>6.53365145047985E-7</v>
      </c>
      <c r="H78" s="32">
        <v>6.8673628169142053E-7</v>
      </c>
      <c r="I78" s="32">
        <v>6.9861487414862128E-7</v>
      </c>
      <c r="J78" s="32">
        <v>7.3123789387382186E-7</v>
      </c>
      <c r="K78" s="32">
        <v>8.2788762572979951E-7</v>
      </c>
      <c r="L78" s="32">
        <v>9.5180254536743925E-7</v>
      </c>
      <c r="M78" s="32">
        <v>9.0677676530524848E-7</v>
      </c>
      <c r="N78" s="32">
        <v>1.1659584489501458E-6</v>
      </c>
      <c r="O78" s="32">
        <v>1.2112591410821091E-6</v>
      </c>
      <c r="P78" s="32">
        <v>1.1357362588431025E-6</v>
      </c>
      <c r="Q78" s="32">
        <v>1.1693958403247178E-6</v>
      </c>
      <c r="R78" s="32">
        <v>1.3397660362432286E-6</v>
      </c>
      <c r="S78" s="32">
        <v>1.6933064042037335E-6</v>
      </c>
      <c r="T78" s="32">
        <v>1.8125457831574113E-6</v>
      </c>
      <c r="U78" s="32">
        <v>1.9894055342444587E-6</v>
      </c>
      <c r="V78" s="32">
        <v>1.7997889961925994E-6</v>
      </c>
      <c r="W78" s="32">
        <v>2.3049179471524144E-6</v>
      </c>
      <c r="X78" s="32">
        <v>2.354046903654525E-6</v>
      </c>
      <c r="Y78" s="32">
        <v>2.2665580425977402E-6</v>
      </c>
      <c r="Z78" s="32">
        <v>2.2570397745691971E-6</v>
      </c>
      <c r="AA78" s="32">
        <v>2.2858894510356965E-6</v>
      </c>
    </row>
    <row r="79" spans="1:27" s="30" customFormat="1" x14ac:dyDescent="0.35">
      <c r="A79" s="31" t="s">
        <v>123</v>
      </c>
      <c r="B79" s="31" t="s">
        <v>30</v>
      </c>
      <c r="C79" s="32" t="s">
        <v>152</v>
      </c>
      <c r="D79" s="32" t="s">
        <v>152</v>
      </c>
      <c r="E79" s="32" t="s">
        <v>152</v>
      </c>
      <c r="F79" s="32" t="s">
        <v>152</v>
      </c>
      <c r="G79" s="32" t="s">
        <v>152</v>
      </c>
      <c r="H79" s="32" t="s">
        <v>152</v>
      </c>
      <c r="I79" s="32" t="s">
        <v>152</v>
      </c>
      <c r="J79" s="32" t="s">
        <v>152</v>
      </c>
      <c r="K79" s="32" t="s">
        <v>152</v>
      </c>
      <c r="L79" s="32" t="s">
        <v>152</v>
      </c>
      <c r="M79" s="32" t="s">
        <v>152</v>
      </c>
      <c r="N79" s="32" t="s">
        <v>152</v>
      </c>
      <c r="O79" s="32" t="s">
        <v>152</v>
      </c>
      <c r="P79" s="32" t="s">
        <v>152</v>
      </c>
      <c r="Q79" s="32" t="s">
        <v>152</v>
      </c>
      <c r="R79" s="32" t="s">
        <v>152</v>
      </c>
      <c r="S79" s="32" t="s">
        <v>152</v>
      </c>
      <c r="T79" s="32" t="s">
        <v>152</v>
      </c>
      <c r="U79" s="32" t="s">
        <v>152</v>
      </c>
      <c r="V79" s="32" t="s">
        <v>152</v>
      </c>
      <c r="W79" s="32" t="s">
        <v>152</v>
      </c>
      <c r="X79" s="32" t="s">
        <v>152</v>
      </c>
      <c r="Y79" s="32" t="s">
        <v>152</v>
      </c>
      <c r="Z79" s="32" t="s">
        <v>152</v>
      </c>
      <c r="AA79" s="32" t="s">
        <v>152</v>
      </c>
    </row>
    <row r="80" spans="1:27" s="30" customFormat="1" x14ac:dyDescent="0.35">
      <c r="A80" s="31" t="s">
        <v>123</v>
      </c>
      <c r="B80" s="31" t="s">
        <v>63</v>
      </c>
      <c r="C80" s="32">
        <v>6.2167281881276929E-7</v>
      </c>
      <c r="D80" s="32">
        <v>4.8164295414485506E-7</v>
      </c>
      <c r="E80" s="32">
        <v>5.9724401242216828E-7</v>
      </c>
      <c r="F80" s="32">
        <v>6.1709931232454081E-7</v>
      </c>
      <c r="G80" s="32">
        <v>5.5694940421469668E-7</v>
      </c>
      <c r="H80" s="32">
        <v>5.9720965485481893E-7</v>
      </c>
      <c r="I80" s="32">
        <v>6.0492810595072896E-7</v>
      </c>
      <c r="J80" s="32">
        <v>6.3076623777688452E-7</v>
      </c>
      <c r="K80" s="32">
        <v>6.9297941571263428E-7</v>
      </c>
      <c r="L80" s="32">
        <v>8.1047289258106316E-7</v>
      </c>
      <c r="M80" s="32">
        <v>6.9993837324061298E-7</v>
      </c>
      <c r="N80" s="32">
        <v>3.0264881477668344E-5</v>
      </c>
      <c r="O80" s="32">
        <v>1.0210283236908117E-6</v>
      </c>
      <c r="P80" s="32">
        <v>8.5659866187313733E-7</v>
      </c>
      <c r="Q80" s="32">
        <v>9.5877646840812611E-7</v>
      </c>
      <c r="R80" s="32">
        <v>2.0376391770470623E-4</v>
      </c>
      <c r="S80" s="32">
        <v>9.4076906646520567E-4</v>
      </c>
      <c r="T80" s="32">
        <v>8.1340038964922045E-5</v>
      </c>
      <c r="U80" s="32">
        <v>1.1992220581699519E-3</v>
      </c>
      <c r="V80" s="32">
        <v>2.5306765946316322E-6</v>
      </c>
      <c r="W80" s="32">
        <v>2.286467322849164E-3</v>
      </c>
      <c r="X80" s="32">
        <v>3.6016093399194374E-6</v>
      </c>
      <c r="Y80" s="32">
        <v>4.6555575187728307E-4</v>
      </c>
      <c r="Z80" s="32">
        <v>5.4288266362162536E-3</v>
      </c>
      <c r="AA80" s="32">
        <v>2.6893426223791972E-3</v>
      </c>
    </row>
    <row r="81" spans="1:27" s="30" customFormat="1" x14ac:dyDescent="0.35">
      <c r="A81" s="31" t="s">
        <v>123</v>
      </c>
      <c r="B81" s="31" t="s">
        <v>62</v>
      </c>
      <c r="C81" s="32">
        <v>0.36863436937846028</v>
      </c>
      <c r="D81" s="32">
        <v>0.55606952602456328</v>
      </c>
      <c r="E81" s="32">
        <v>0.41378300915511562</v>
      </c>
      <c r="F81" s="32">
        <v>0.42085440261827584</v>
      </c>
      <c r="G81" s="32">
        <v>0.50449802514516917</v>
      </c>
      <c r="H81" s="32">
        <v>0.45827329615150186</v>
      </c>
      <c r="I81" s="32">
        <v>0.46119082127208239</v>
      </c>
      <c r="J81" s="32">
        <v>0.5083289772346834</v>
      </c>
      <c r="K81" s="32">
        <v>0.45287843595328026</v>
      </c>
      <c r="L81" s="32">
        <v>0.36294556194235122</v>
      </c>
      <c r="M81" s="32">
        <v>0.55238459206955892</v>
      </c>
      <c r="N81" s="32">
        <v>0.40543949873710827</v>
      </c>
      <c r="O81" s="32">
        <v>0.41432614889298863</v>
      </c>
      <c r="P81" s="32">
        <v>0.49717889263300774</v>
      </c>
      <c r="Q81" s="32">
        <v>0.45360879600390369</v>
      </c>
      <c r="R81" s="32">
        <v>0.45132354603072411</v>
      </c>
      <c r="S81" s="32">
        <v>0.50091585571390007</v>
      </c>
      <c r="T81" s="32">
        <v>0.44579483288714894</v>
      </c>
      <c r="U81" s="32">
        <v>0.35979751774489938</v>
      </c>
      <c r="V81" s="32">
        <v>0.53944476763380034</v>
      </c>
      <c r="W81" s="32">
        <v>0.39906466273008345</v>
      </c>
      <c r="X81" s="32">
        <v>0.40779790934991134</v>
      </c>
      <c r="Y81" s="32">
        <v>0.49185275538540474</v>
      </c>
      <c r="Z81" s="32">
        <v>0.44401167699191207</v>
      </c>
      <c r="AA81" s="32">
        <v>0.44417481384051088</v>
      </c>
    </row>
    <row r="82" spans="1:27" s="30" customFormat="1" x14ac:dyDescent="0.35">
      <c r="A82" s="31" t="s">
        <v>123</v>
      </c>
      <c r="B82" s="31" t="s">
        <v>66</v>
      </c>
      <c r="C82" s="32">
        <v>0.35769392365388392</v>
      </c>
      <c r="D82" s="32">
        <v>0.40615119446784786</v>
      </c>
      <c r="E82" s="32">
        <v>0.37876769899027252</v>
      </c>
      <c r="F82" s="32">
        <v>0.3675832557351183</v>
      </c>
      <c r="G82" s="32">
        <v>0.40367385177004467</v>
      </c>
      <c r="H82" s="32">
        <v>0.41046165868184803</v>
      </c>
      <c r="I82" s="32">
        <v>0.42016724830898422</v>
      </c>
      <c r="J82" s="32">
        <v>0.37163417859088305</v>
      </c>
      <c r="K82" s="32">
        <v>0.36473822837716957</v>
      </c>
      <c r="L82" s="32">
        <v>0.35761115160414936</v>
      </c>
      <c r="M82" s="32">
        <v>0.40693458112429792</v>
      </c>
      <c r="N82" s="32">
        <v>0.42582846655323597</v>
      </c>
      <c r="O82" s="32">
        <v>0.42190210736119332</v>
      </c>
      <c r="P82" s="32">
        <v>0.4514691418532048</v>
      </c>
      <c r="Q82" s="32">
        <v>0.45613037836612041</v>
      </c>
      <c r="R82" s="32">
        <v>0.47936360613757367</v>
      </c>
      <c r="S82" s="32">
        <v>0.43320063544931436</v>
      </c>
      <c r="T82" s="32">
        <v>0.42762926470685558</v>
      </c>
      <c r="U82" s="32">
        <v>0.41893701915494141</v>
      </c>
      <c r="V82" s="32">
        <v>0.45557955075187695</v>
      </c>
      <c r="W82" s="32">
        <v>0.41938117377920159</v>
      </c>
      <c r="X82" s="32">
        <v>0.41797236644007035</v>
      </c>
      <c r="Y82" s="32">
        <v>0.44470125914985875</v>
      </c>
      <c r="Z82" s="32">
        <v>0.46745312697576491</v>
      </c>
      <c r="AA82" s="32">
        <v>0.47423209781426218</v>
      </c>
    </row>
    <row r="83" spans="1:27" s="30" customFormat="1" x14ac:dyDescent="0.35">
      <c r="A83" s="31" t="s">
        <v>123</v>
      </c>
      <c r="B83" s="31" t="s">
        <v>65</v>
      </c>
      <c r="C83" s="32" t="s">
        <v>152</v>
      </c>
      <c r="D83" s="32" t="s">
        <v>152</v>
      </c>
      <c r="E83" s="32" t="s">
        <v>152</v>
      </c>
      <c r="F83" s="32" t="s">
        <v>152</v>
      </c>
      <c r="G83" s="32" t="s">
        <v>152</v>
      </c>
      <c r="H83" s="32" t="s">
        <v>152</v>
      </c>
      <c r="I83" s="32" t="s">
        <v>152</v>
      </c>
      <c r="J83" s="32" t="s">
        <v>152</v>
      </c>
      <c r="K83" s="32" t="s">
        <v>152</v>
      </c>
      <c r="L83" s="32" t="s">
        <v>152</v>
      </c>
      <c r="M83" s="32" t="s">
        <v>152</v>
      </c>
      <c r="N83" s="32" t="s">
        <v>152</v>
      </c>
      <c r="O83" s="32" t="s">
        <v>152</v>
      </c>
      <c r="P83" s="32" t="s">
        <v>152</v>
      </c>
      <c r="Q83" s="32" t="s">
        <v>152</v>
      </c>
      <c r="R83" s="32" t="s">
        <v>152</v>
      </c>
      <c r="S83" s="32" t="s">
        <v>152</v>
      </c>
      <c r="T83" s="32" t="s">
        <v>152</v>
      </c>
      <c r="U83" s="32" t="s">
        <v>152</v>
      </c>
      <c r="V83" s="32" t="s">
        <v>152</v>
      </c>
      <c r="W83" s="32" t="s">
        <v>152</v>
      </c>
      <c r="X83" s="32" t="s">
        <v>152</v>
      </c>
      <c r="Y83" s="32" t="s">
        <v>152</v>
      </c>
      <c r="Z83" s="32" t="s">
        <v>152</v>
      </c>
      <c r="AA83" s="32" t="s">
        <v>152</v>
      </c>
    </row>
    <row r="84" spans="1:27" s="30" customFormat="1" x14ac:dyDescent="0.35">
      <c r="A84" s="31" t="s">
        <v>123</v>
      </c>
      <c r="B84" s="31" t="s">
        <v>34</v>
      </c>
      <c r="C84" s="32" t="s">
        <v>152</v>
      </c>
      <c r="D84" s="32" t="s">
        <v>152</v>
      </c>
      <c r="E84" s="32" t="s">
        <v>152</v>
      </c>
      <c r="F84" s="32" t="s">
        <v>152</v>
      </c>
      <c r="G84" s="32" t="s">
        <v>152</v>
      </c>
      <c r="H84" s="32" t="s">
        <v>152</v>
      </c>
      <c r="I84" s="32" t="s">
        <v>152</v>
      </c>
      <c r="J84" s="32" t="s">
        <v>152</v>
      </c>
      <c r="K84" s="32" t="s">
        <v>152</v>
      </c>
      <c r="L84" s="32" t="s">
        <v>152</v>
      </c>
      <c r="M84" s="32" t="s">
        <v>152</v>
      </c>
      <c r="N84" s="32" t="s">
        <v>152</v>
      </c>
      <c r="O84" s="32" t="s">
        <v>152</v>
      </c>
      <c r="P84" s="32" t="s">
        <v>152</v>
      </c>
      <c r="Q84" s="32" t="s">
        <v>152</v>
      </c>
      <c r="R84" s="32" t="s">
        <v>152</v>
      </c>
      <c r="S84" s="32" t="s">
        <v>152</v>
      </c>
      <c r="T84" s="32" t="s">
        <v>152</v>
      </c>
      <c r="U84" s="32" t="s">
        <v>152</v>
      </c>
      <c r="V84" s="32" t="s">
        <v>152</v>
      </c>
      <c r="W84" s="32" t="s">
        <v>152</v>
      </c>
      <c r="X84" s="32" t="s">
        <v>152</v>
      </c>
      <c r="Y84" s="32" t="s">
        <v>152</v>
      </c>
      <c r="Z84" s="32" t="s">
        <v>152</v>
      </c>
      <c r="AA84" s="32" t="s">
        <v>152</v>
      </c>
    </row>
    <row r="85" spans="1:27" s="30" customFormat="1" x14ac:dyDescent="0.35">
      <c r="A85" s="31" t="s">
        <v>123</v>
      </c>
      <c r="B85" s="31" t="s">
        <v>70</v>
      </c>
      <c r="C85" s="32" t="s">
        <v>152</v>
      </c>
      <c r="D85" s="32" t="s">
        <v>152</v>
      </c>
      <c r="E85" s="32" t="s">
        <v>152</v>
      </c>
      <c r="F85" s="32" t="s">
        <v>152</v>
      </c>
      <c r="G85" s="32" t="s">
        <v>152</v>
      </c>
      <c r="H85" s="32" t="s">
        <v>152</v>
      </c>
      <c r="I85" s="32" t="s">
        <v>152</v>
      </c>
      <c r="J85" s="32" t="s">
        <v>152</v>
      </c>
      <c r="K85" s="32" t="s">
        <v>152</v>
      </c>
      <c r="L85" s="32" t="s">
        <v>152</v>
      </c>
      <c r="M85" s="32" t="s">
        <v>152</v>
      </c>
      <c r="N85" s="32" t="s">
        <v>152</v>
      </c>
      <c r="O85" s="32" t="s">
        <v>152</v>
      </c>
      <c r="P85" s="32" t="s">
        <v>152</v>
      </c>
      <c r="Q85" s="32" t="s">
        <v>152</v>
      </c>
      <c r="R85" s="32" t="s">
        <v>152</v>
      </c>
      <c r="S85" s="32" t="s">
        <v>152</v>
      </c>
      <c r="T85" s="32" t="s">
        <v>152</v>
      </c>
      <c r="U85" s="32" t="s">
        <v>152</v>
      </c>
      <c r="V85" s="32" t="s">
        <v>152</v>
      </c>
      <c r="W85" s="32" t="s">
        <v>152</v>
      </c>
      <c r="X85" s="32" t="s">
        <v>152</v>
      </c>
      <c r="Y85" s="32" t="s">
        <v>152</v>
      </c>
      <c r="Z85" s="32" t="s">
        <v>152</v>
      </c>
      <c r="AA85" s="32" t="s">
        <v>152</v>
      </c>
    </row>
    <row r="86" spans="1:27" s="30" customFormat="1" x14ac:dyDescent="0.35">
      <c r="A86" s="31" t="s">
        <v>123</v>
      </c>
      <c r="B86" s="31" t="s">
        <v>52</v>
      </c>
      <c r="C86" s="32">
        <v>5.8226744382245338E-3</v>
      </c>
      <c r="D86" s="32">
        <v>4.6651232876712325E-3</v>
      </c>
      <c r="E86" s="32">
        <v>6.9397199953406775E-3</v>
      </c>
      <c r="F86" s="32">
        <v>6.8483372970005911E-3</v>
      </c>
      <c r="G86" s="32">
        <v>6.0939188016122751E-3</v>
      </c>
      <c r="H86" s="32">
        <v>8.528577371625011E-3</v>
      </c>
      <c r="I86" s="32">
        <v>8.148206237492071E-3</v>
      </c>
      <c r="J86" s="32">
        <v>6.928812643127156E-3</v>
      </c>
      <c r="K86" s="32">
        <v>4.4069774522548137E-3</v>
      </c>
      <c r="L86" s="32">
        <v>5.3219269787823332E-3</v>
      </c>
      <c r="M86" s="32">
        <v>2.3894197155249148E-3</v>
      </c>
      <c r="N86" s="32">
        <v>3.589211094061754E-2</v>
      </c>
      <c r="O86" s="32">
        <v>2.9322171773156439E-2</v>
      </c>
      <c r="P86" s="32">
        <v>2.1820201497468824E-2</v>
      </c>
      <c r="Q86" s="32">
        <v>3.0739505629865316E-2</v>
      </c>
      <c r="R86" s="32">
        <v>7.595614435381369E-2</v>
      </c>
      <c r="S86" s="32">
        <v>7.8845744728600647E-2</v>
      </c>
      <c r="T86" s="32">
        <v>7.110164482354292E-2</v>
      </c>
      <c r="U86" s="32">
        <v>8.6950663436218253E-2</v>
      </c>
      <c r="V86" s="32">
        <v>7.273391797725709E-2</v>
      </c>
      <c r="W86" s="32">
        <v>8.5114865675050111E-2</v>
      </c>
      <c r="X86" s="32">
        <v>7.7228678744945989E-2</v>
      </c>
      <c r="Y86" s="32">
        <v>7.3243005487895654E-2</v>
      </c>
      <c r="Z86" s="32">
        <v>7.4946441887949508E-2</v>
      </c>
      <c r="AA86" s="32">
        <v>7.2653178104905763E-2</v>
      </c>
    </row>
    <row r="88" spans="1:27" s="30" customFormat="1" collapsed="1" x14ac:dyDescent="0.3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row>
    <row r="89" spans="1:27" s="30" customFormat="1" x14ac:dyDescent="0.3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row>
    <row r="90" spans="1:27" s="30" customFormat="1" x14ac:dyDescent="0.35">
      <c r="A90" s="18" t="s">
        <v>124</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row>
    <row r="91" spans="1:27" s="30" customFormat="1" x14ac:dyDescent="0.35">
      <c r="A91" s="19" t="s">
        <v>117</v>
      </c>
      <c r="B91" s="19" t="s">
        <v>118</v>
      </c>
      <c r="C91" s="19" t="s">
        <v>75</v>
      </c>
      <c r="D91" s="19" t="s">
        <v>82</v>
      </c>
      <c r="E91" s="19" t="s">
        <v>83</v>
      </c>
      <c r="F91" s="19" t="s">
        <v>84</v>
      </c>
      <c r="G91" s="19" t="s">
        <v>85</v>
      </c>
      <c r="H91" s="19" t="s">
        <v>86</v>
      </c>
      <c r="I91" s="19" t="s">
        <v>87</v>
      </c>
      <c r="J91" s="19" t="s">
        <v>88</v>
      </c>
      <c r="K91" s="19" t="s">
        <v>89</v>
      </c>
      <c r="L91" s="19" t="s">
        <v>90</v>
      </c>
      <c r="M91" s="19" t="s">
        <v>91</v>
      </c>
      <c r="N91" s="19" t="s">
        <v>92</v>
      </c>
      <c r="O91" s="19" t="s">
        <v>93</v>
      </c>
      <c r="P91" s="19" t="s">
        <v>94</v>
      </c>
      <c r="Q91" s="19" t="s">
        <v>95</v>
      </c>
      <c r="R91" s="19" t="s">
        <v>96</v>
      </c>
      <c r="S91" s="19" t="s">
        <v>97</v>
      </c>
      <c r="T91" s="19" t="s">
        <v>98</v>
      </c>
      <c r="U91" s="19" t="s">
        <v>99</v>
      </c>
      <c r="V91" s="19" t="s">
        <v>100</v>
      </c>
      <c r="W91" s="19" t="s">
        <v>101</v>
      </c>
      <c r="X91" s="19" t="s">
        <v>102</v>
      </c>
      <c r="Y91" s="19" t="s">
        <v>103</v>
      </c>
      <c r="Z91" s="19" t="s">
        <v>104</v>
      </c>
      <c r="AA91" s="19" t="s">
        <v>105</v>
      </c>
    </row>
    <row r="92" spans="1:27" s="30" customFormat="1" x14ac:dyDescent="0.35">
      <c r="A92" s="31" t="s">
        <v>38</v>
      </c>
      <c r="B92" s="31" t="s">
        <v>67</v>
      </c>
      <c r="C92" s="33">
        <v>6.9780753083638458E-2</v>
      </c>
      <c r="D92" s="33">
        <v>7.1662418198549266E-2</v>
      </c>
      <c r="E92" s="33">
        <v>7.6854673126542039E-2</v>
      </c>
      <c r="F92" s="33">
        <v>7.3269743096682285E-2</v>
      </c>
      <c r="G92" s="33">
        <v>7.5753442379724201E-2</v>
      </c>
      <c r="H92" s="33">
        <v>7.8567764538454044E-2</v>
      </c>
      <c r="I92" s="33">
        <v>8.0779082418925813E-2</v>
      </c>
      <c r="J92" s="33">
        <v>7.4761637865714964E-2</v>
      </c>
      <c r="K92" s="33">
        <v>8.2335787787589154E-2</v>
      </c>
      <c r="L92" s="33">
        <v>0.1403325204438334</v>
      </c>
      <c r="M92" s="33">
        <v>0.14607876842837808</v>
      </c>
      <c r="N92" s="33">
        <v>0.15573700119297187</v>
      </c>
      <c r="O92" s="33">
        <v>0.15593537165677251</v>
      </c>
      <c r="P92" s="33">
        <v>0.15624481880309349</v>
      </c>
      <c r="Q92" s="33">
        <v>0.15991928983518752</v>
      </c>
      <c r="R92" s="33">
        <v>0.16188841440972437</v>
      </c>
      <c r="S92" s="33">
        <v>0.15442465411182496</v>
      </c>
      <c r="T92" s="33">
        <v>0.15291222638199028</v>
      </c>
      <c r="U92" s="33">
        <v>0.15483901747439963</v>
      </c>
      <c r="V92" s="33">
        <v>0.15264540002588625</v>
      </c>
      <c r="W92" s="33">
        <v>0.1546172481990653</v>
      </c>
      <c r="X92" s="33">
        <v>0.15309196252867688</v>
      </c>
      <c r="Y92" s="33">
        <v>0.1516850564919765</v>
      </c>
      <c r="Z92" s="33">
        <v>0.15476070029619429</v>
      </c>
      <c r="AA92" s="33">
        <v>0.1560093080664422</v>
      </c>
    </row>
    <row r="93" spans="1:27" collapsed="1" x14ac:dyDescent="0.35">
      <c r="A93" s="31" t="s">
        <v>38</v>
      </c>
      <c r="B93" s="31" t="s">
        <v>113</v>
      </c>
      <c r="C93" s="33">
        <v>1.8411846456895652E-2</v>
      </c>
      <c r="D93" s="33">
        <v>1.258555961822364E-2</v>
      </c>
      <c r="E93" s="33">
        <v>3.180721272358971E-2</v>
      </c>
      <c r="F93" s="33">
        <v>4.6024684577836261E-2</v>
      </c>
      <c r="G93" s="33">
        <v>3.7814582566407177E-2</v>
      </c>
      <c r="H93" s="33">
        <v>4.4491226868561974E-2</v>
      </c>
      <c r="I93" s="33">
        <v>5.6477900420990511E-2</v>
      </c>
      <c r="J93" s="33">
        <v>8.2201777200085133E-2</v>
      </c>
      <c r="K93" s="33">
        <v>9.7286114163050524E-2</v>
      </c>
      <c r="L93" s="33">
        <v>0.13268061396690539</v>
      </c>
      <c r="M93" s="33">
        <v>0.10942769981584666</v>
      </c>
      <c r="N93" s="33">
        <v>0.29267412109522117</v>
      </c>
      <c r="O93" s="33">
        <v>0.24925306511926834</v>
      </c>
      <c r="P93" s="33">
        <v>0.28287347670646013</v>
      </c>
      <c r="Q93" s="33">
        <v>0.30688541867192975</v>
      </c>
      <c r="R93" s="33">
        <v>0.29138275189235574</v>
      </c>
      <c r="S93" s="33">
        <v>0.29066006666040978</v>
      </c>
      <c r="T93" s="33">
        <v>0.28409759443700744</v>
      </c>
      <c r="U93" s="33">
        <v>0.31000765724381468</v>
      </c>
      <c r="V93" s="33">
        <v>0.30590982475244549</v>
      </c>
      <c r="W93" s="33">
        <v>0.30854038663287675</v>
      </c>
      <c r="X93" s="33">
        <v>0.29022574294848064</v>
      </c>
      <c r="Y93" s="33">
        <v>0.29142136096293686</v>
      </c>
      <c r="Z93" s="33">
        <v>0.31646895391682262</v>
      </c>
      <c r="AA93" s="33">
        <v>0.31481596082110397</v>
      </c>
    </row>
    <row r="94" spans="1:27" x14ac:dyDescent="0.35">
      <c r="A94" s="31" t="s">
        <v>38</v>
      </c>
      <c r="B94" s="31" t="s">
        <v>72</v>
      </c>
      <c r="C94" s="33">
        <v>0.10770485997300298</v>
      </c>
      <c r="D94" s="33">
        <v>0.11647207129160811</v>
      </c>
      <c r="E94" s="33">
        <v>0.10868032043632243</v>
      </c>
      <c r="F94" s="33">
        <v>0.11321603924306108</v>
      </c>
      <c r="G94" s="33">
        <v>0.11730096638190581</v>
      </c>
      <c r="H94" s="33">
        <v>0.11692399159884467</v>
      </c>
      <c r="I94" s="33">
        <v>0.11732492294945659</v>
      </c>
      <c r="J94" s="33">
        <v>0.11097266740320469</v>
      </c>
      <c r="K94" s="33">
        <v>0.11130112639401374</v>
      </c>
      <c r="L94" s="33">
        <v>0.11993613978579838</v>
      </c>
      <c r="M94" s="33">
        <v>0.12735523873283194</v>
      </c>
      <c r="N94" s="33">
        <v>0.12346794101965028</v>
      </c>
      <c r="O94" s="33">
        <v>0.12168006163813305</v>
      </c>
      <c r="P94" s="33">
        <v>0.12125341582275956</v>
      </c>
      <c r="Q94" s="33">
        <v>0.11866395361292296</v>
      </c>
      <c r="R94" s="33">
        <v>0.12210119436243257</v>
      </c>
      <c r="S94" s="33">
        <v>0.11498621901374879</v>
      </c>
      <c r="T94" s="33">
        <v>0.11248778383650053</v>
      </c>
      <c r="U94" s="33">
        <v>0.11316896590055295</v>
      </c>
      <c r="V94" s="33">
        <v>0.11548107803792786</v>
      </c>
      <c r="W94" s="33">
        <v>0.11313660198944887</v>
      </c>
      <c r="X94" s="33">
        <v>0.11243235581804362</v>
      </c>
      <c r="Y94" s="33">
        <v>0.11212439819886277</v>
      </c>
      <c r="Z94" s="33">
        <v>0.11385519809630468</v>
      </c>
      <c r="AA94" s="33">
        <v>0.11335868953752401</v>
      </c>
    </row>
    <row r="95" spans="1:27" collapsed="1" x14ac:dyDescent="0.35"/>
    <row r="96" spans="1:27" x14ac:dyDescent="0.35">
      <c r="A96" s="19" t="s">
        <v>117</v>
      </c>
      <c r="B96" s="19" t="s">
        <v>118</v>
      </c>
      <c r="C96" s="19" t="s">
        <v>75</v>
      </c>
      <c r="D96" s="19" t="s">
        <v>82</v>
      </c>
      <c r="E96" s="19" t="s">
        <v>83</v>
      </c>
      <c r="F96" s="19" t="s">
        <v>84</v>
      </c>
      <c r="G96" s="19" t="s">
        <v>85</v>
      </c>
      <c r="H96" s="19" t="s">
        <v>86</v>
      </c>
      <c r="I96" s="19" t="s">
        <v>87</v>
      </c>
      <c r="J96" s="19" t="s">
        <v>88</v>
      </c>
      <c r="K96" s="19" t="s">
        <v>89</v>
      </c>
      <c r="L96" s="19" t="s">
        <v>90</v>
      </c>
      <c r="M96" s="19" t="s">
        <v>91</v>
      </c>
      <c r="N96" s="19" t="s">
        <v>92</v>
      </c>
      <c r="O96" s="19" t="s">
        <v>93</v>
      </c>
      <c r="P96" s="19" t="s">
        <v>94</v>
      </c>
      <c r="Q96" s="19" t="s">
        <v>95</v>
      </c>
      <c r="R96" s="19" t="s">
        <v>96</v>
      </c>
      <c r="S96" s="19" t="s">
        <v>97</v>
      </c>
      <c r="T96" s="19" t="s">
        <v>98</v>
      </c>
      <c r="U96" s="19" t="s">
        <v>99</v>
      </c>
      <c r="V96" s="19" t="s">
        <v>100</v>
      </c>
      <c r="W96" s="19" t="s">
        <v>101</v>
      </c>
      <c r="X96" s="19" t="s">
        <v>102</v>
      </c>
      <c r="Y96" s="19" t="s">
        <v>103</v>
      </c>
      <c r="Z96" s="19" t="s">
        <v>104</v>
      </c>
      <c r="AA96" s="19" t="s">
        <v>105</v>
      </c>
    </row>
    <row r="97" spans="1:27" x14ac:dyDescent="0.35">
      <c r="A97" s="31" t="s">
        <v>119</v>
      </c>
      <c r="B97" s="31" t="s">
        <v>67</v>
      </c>
      <c r="C97" s="33" t="s">
        <v>152</v>
      </c>
      <c r="D97" s="33" t="s">
        <v>152</v>
      </c>
      <c r="E97" s="33" t="s">
        <v>152</v>
      </c>
      <c r="F97" s="33" t="s">
        <v>152</v>
      </c>
      <c r="G97" s="33" t="s">
        <v>152</v>
      </c>
      <c r="H97" s="33" t="s">
        <v>152</v>
      </c>
      <c r="I97" s="33" t="s">
        <v>152</v>
      </c>
      <c r="J97" s="33" t="s">
        <v>152</v>
      </c>
      <c r="K97" s="33" t="s">
        <v>152</v>
      </c>
      <c r="L97" s="33">
        <v>0.16758595693002182</v>
      </c>
      <c r="M97" s="33">
        <v>0.17545036098842795</v>
      </c>
      <c r="N97" s="33">
        <v>0.16426548880468025</v>
      </c>
      <c r="O97" s="33">
        <v>0.16193094896457438</v>
      </c>
      <c r="P97" s="33">
        <v>0.16105234608801436</v>
      </c>
      <c r="Q97" s="33">
        <v>0.16390678523942923</v>
      </c>
      <c r="R97" s="33">
        <v>0.1659498726373842</v>
      </c>
      <c r="S97" s="33">
        <v>0.15738216427294921</v>
      </c>
      <c r="T97" s="33">
        <v>0.15575212324489163</v>
      </c>
      <c r="U97" s="33">
        <v>0.15820005693348971</v>
      </c>
      <c r="V97" s="33">
        <v>0.15490447279787381</v>
      </c>
      <c r="W97" s="33">
        <v>0.15593225408609765</v>
      </c>
      <c r="X97" s="33">
        <v>0.15397270105849445</v>
      </c>
      <c r="Y97" s="33">
        <v>0.15306567030578769</v>
      </c>
      <c r="Z97" s="33">
        <v>0.16013481941880295</v>
      </c>
      <c r="AA97" s="33">
        <v>0.15947710185395916</v>
      </c>
    </row>
    <row r="98" spans="1:27" x14ac:dyDescent="0.35">
      <c r="A98" s="31" t="s">
        <v>119</v>
      </c>
      <c r="B98" s="31" t="s">
        <v>113</v>
      </c>
      <c r="C98" s="33">
        <v>9.0045241764513898E-3</v>
      </c>
      <c r="D98" s="33">
        <v>1.2474173461622089E-2</v>
      </c>
      <c r="E98" s="33">
        <v>2.7924683898673489E-2</v>
      </c>
      <c r="F98" s="33">
        <v>5.2193665718218533E-2</v>
      </c>
      <c r="G98" s="33">
        <v>4.0057492181566574E-2</v>
      </c>
      <c r="H98" s="33">
        <v>4.4850609029371123E-2</v>
      </c>
      <c r="I98" s="33">
        <v>5.7109246184782379E-2</v>
      </c>
      <c r="J98" s="33">
        <v>8.5180835706993835E-2</v>
      </c>
      <c r="K98" s="33">
        <v>9.5396599306949173E-2</v>
      </c>
      <c r="L98" s="33">
        <v>0.12913394039812351</v>
      </c>
      <c r="M98" s="33">
        <v>0.1081188466829679</v>
      </c>
      <c r="N98" s="33">
        <v>0.3002014687593571</v>
      </c>
      <c r="O98" s="33">
        <v>0.25055107714840807</v>
      </c>
      <c r="P98" s="33">
        <v>0.29381501567640161</v>
      </c>
      <c r="Q98" s="33">
        <v>0.3217352099121667</v>
      </c>
      <c r="R98" s="33">
        <v>0.30364509548813745</v>
      </c>
      <c r="S98" s="33">
        <v>0.29272240272936051</v>
      </c>
      <c r="T98" s="33">
        <v>0.28286499072409715</v>
      </c>
      <c r="U98" s="33">
        <v>0.3107585678998338</v>
      </c>
      <c r="V98" s="33">
        <v>0.31051517109601401</v>
      </c>
      <c r="W98" s="33">
        <v>0.31156818289477695</v>
      </c>
      <c r="X98" s="33">
        <v>0.29007255860457115</v>
      </c>
      <c r="Y98" s="33">
        <v>0.29599154806186928</v>
      </c>
      <c r="Z98" s="33">
        <v>0.31728044226731639</v>
      </c>
      <c r="AA98" s="33">
        <v>0.31349012711681307</v>
      </c>
    </row>
    <row r="99" spans="1:27" x14ac:dyDescent="0.35">
      <c r="A99" s="31" t="s">
        <v>119</v>
      </c>
      <c r="B99" s="31" t="s">
        <v>72</v>
      </c>
      <c r="C99" s="33">
        <v>7.7782268594376341E-2</v>
      </c>
      <c r="D99" s="33">
        <v>0.10891403850233321</v>
      </c>
      <c r="E99" s="33">
        <v>8.7444188775523971E-2</v>
      </c>
      <c r="F99" s="33">
        <v>0.10783891364994698</v>
      </c>
      <c r="G99" s="33">
        <v>0.11107262997829444</v>
      </c>
      <c r="H99" s="33">
        <v>0.10898524241441858</v>
      </c>
      <c r="I99" s="33">
        <v>0.10879814543732512</v>
      </c>
      <c r="J99" s="33">
        <v>0.10396006115155856</v>
      </c>
      <c r="K99" s="33">
        <v>0.10151943578830784</v>
      </c>
      <c r="L99" s="33">
        <v>0.12443268636737052</v>
      </c>
      <c r="M99" s="33">
        <v>0.13265925795545758</v>
      </c>
      <c r="N99" s="33">
        <v>0.12367794721315734</v>
      </c>
      <c r="O99" s="33">
        <v>0.12203750443669549</v>
      </c>
      <c r="P99" s="33">
        <v>0.12113246043249162</v>
      </c>
      <c r="Q99" s="33">
        <v>0.11911877263396148</v>
      </c>
      <c r="R99" s="33">
        <v>0.12185895759954996</v>
      </c>
      <c r="S99" s="33">
        <v>0.11366030253407748</v>
      </c>
      <c r="T99" s="33">
        <v>0.11115859348275377</v>
      </c>
      <c r="U99" s="33">
        <v>0.11089068627192115</v>
      </c>
      <c r="V99" s="33">
        <v>0.11240107483378714</v>
      </c>
      <c r="W99" s="33">
        <v>0.11073486108047038</v>
      </c>
      <c r="X99" s="33">
        <v>0.10906471184294708</v>
      </c>
      <c r="Y99" s="33">
        <v>0.10799539333263587</v>
      </c>
      <c r="Z99" s="33">
        <v>0.11165952726855105</v>
      </c>
      <c r="AA99" s="33">
        <v>0.11046325504961557</v>
      </c>
    </row>
    <row r="101" spans="1:27" x14ac:dyDescent="0.35">
      <c r="A101" s="19" t="s">
        <v>117</v>
      </c>
      <c r="B101" s="19" t="s">
        <v>118</v>
      </c>
      <c r="C101" s="19" t="s">
        <v>75</v>
      </c>
      <c r="D101" s="19" t="s">
        <v>82</v>
      </c>
      <c r="E101" s="19" t="s">
        <v>83</v>
      </c>
      <c r="F101" s="19" t="s">
        <v>84</v>
      </c>
      <c r="G101" s="19" t="s">
        <v>85</v>
      </c>
      <c r="H101" s="19" t="s">
        <v>86</v>
      </c>
      <c r="I101" s="19" t="s">
        <v>87</v>
      </c>
      <c r="J101" s="19" t="s">
        <v>88</v>
      </c>
      <c r="K101" s="19" t="s">
        <v>89</v>
      </c>
      <c r="L101" s="19" t="s">
        <v>90</v>
      </c>
      <c r="M101" s="19" t="s">
        <v>91</v>
      </c>
      <c r="N101" s="19" t="s">
        <v>92</v>
      </c>
      <c r="O101" s="19" t="s">
        <v>93</v>
      </c>
      <c r="P101" s="19" t="s">
        <v>94</v>
      </c>
      <c r="Q101" s="19" t="s">
        <v>95</v>
      </c>
      <c r="R101" s="19" t="s">
        <v>96</v>
      </c>
      <c r="S101" s="19" t="s">
        <v>97</v>
      </c>
      <c r="T101" s="19" t="s">
        <v>98</v>
      </c>
      <c r="U101" s="19" t="s">
        <v>99</v>
      </c>
      <c r="V101" s="19" t="s">
        <v>100</v>
      </c>
      <c r="W101" s="19" t="s">
        <v>101</v>
      </c>
      <c r="X101" s="19" t="s">
        <v>102</v>
      </c>
      <c r="Y101" s="19" t="s">
        <v>103</v>
      </c>
      <c r="Z101" s="19" t="s">
        <v>104</v>
      </c>
      <c r="AA101" s="19" t="s">
        <v>105</v>
      </c>
    </row>
    <row r="102" spans="1:27" x14ac:dyDescent="0.35">
      <c r="A102" s="31" t="s">
        <v>120</v>
      </c>
      <c r="B102" s="31" t="s">
        <v>67</v>
      </c>
      <c r="C102" s="33">
        <v>7.5214310525902106E-2</v>
      </c>
      <c r="D102" s="33">
        <v>7.2779321530010724E-2</v>
      </c>
      <c r="E102" s="33">
        <v>8.9185086418625464E-2</v>
      </c>
      <c r="F102" s="33">
        <v>9.5215199629676686E-2</v>
      </c>
      <c r="G102" s="33">
        <v>8.5291880797596697E-2</v>
      </c>
      <c r="H102" s="33">
        <v>9.3958365828922766E-2</v>
      </c>
      <c r="I102" s="33">
        <v>9.7139076540156369E-2</v>
      </c>
      <c r="J102" s="33">
        <v>9.8864698110824503E-2</v>
      </c>
      <c r="K102" s="33">
        <v>0.12824823047888081</v>
      </c>
      <c r="L102" s="33">
        <v>0.10195732745501331</v>
      </c>
      <c r="M102" s="33">
        <v>0.10044817556955035</v>
      </c>
      <c r="N102" s="33">
        <v>0.10514695643495071</v>
      </c>
      <c r="O102" s="33">
        <v>0.14837095822457255</v>
      </c>
      <c r="P102" s="33">
        <v>0.14956608209139749</v>
      </c>
      <c r="Q102" s="33">
        <v>0.15764458171251017</v>
      </c>
      <c r="R102" s="33">
        <v>0.15875214403127041</v>
      </c>
      <c r="S102" s="33">
        <v>0.15403132193943955</v>
      </c>
      <c r="T102" s="33">
        <v>0.15301421993482103</v>
      </c>
      <c r="U102" s="33">
        <v>0.15514947256794662</v>
      </c>
      <c r="V102" s="33">
        <v>0.15387293518500297</v>
      </c>
      <c r="W102" s="33">
        <v>0.15720655837226757</v>
      </c>
      <c r="X102" s="33">
        <v>0.15678391932001209</v>
      </c>
      <c r="Y102" s="33">
        <v>0.15388513823800926</v>
      </c>
      <c r="Z102" s="33">
        <v>0.15555954062979191</v>
      </c>
      <c r="AA102" s="33">
        <v>0.15622461211590974</v>
      </c>
    </row>
    <row r="103" spans="1:27" x14ac:dyDescent="0.35">
      <c r="A103" s="31" t="s">
        <v>120</v>
      </c>
      <c r="B103" s="31" t="s">
        <v>113</v>
      </c>
      <c r="C103" s="33">
        <v>3.4538684651942972E-2</v>
      </c>
      <c r="D103" s="33">
        <v>1.277650731525487E-2</v>
      </c>
      <c r="E103" s="33">
        <v>3.8462976423446087E-2</v>
      </c>
      <c r="F103" s="33">
        <v>3.5446856063130951E-2</v>
      </c>
      <c r="G103" s="33">
        <v>2.4628891370125538E-2</v>
      </c>
      <c r="H103" s="33">
        <v>4.2376039074845911E-2</v>
      </c>
      <c r="I103" s="33">
        <v>5.2764109142936333E-2</v>
      </c>
      <c r="J103" s="33">
        <v>6.4689240028929562E-2</v>
      </c>
      <c r="K103" s="33">
        <v>0.10838897037991979</v>
      </c>
      <c r="L103" s="33">
        <v>0.15352375169100246</v>
      </c>
      <c r="M103" s="33">
        <v>0.11711724095906986</v>
      </c>
      <c r="N103" s="33">
        <v>0.24843015996713055</v>
      </c>
      <c r="O103" s="33">
        <v>0.24162186835787675</v>
      </c>
      <c r="P103" s="33">
        <v>0.21856197461270574</v>
      </c>
      <c r="Q103" s="33">
        <v>0.21960326331632493</v>
      </c>
      <c r="R103" s="33">
        <v>0.21930795620822863</v>
      </c>
      <c r="S103" s="33">
        <v>0.28353218962955962</v>
      </c>
      <c r="T103" s="33">
        <v>0.28835523964479942</v>
      </c>
      <c r="U103" s="33">
        <v>0.30741099714192932</v>
      </c>
      <c r="V103" s="33">
        <v>0.28999388049143282</v>
      </c>
      <c r="W103" s="33">
        <v>0.29754885310095291</v>
      </c>
      <c r="X103" s="33">
        <v>0.29077872437115521</v>
      </c>
      <c r="Y103" s="33">
        <v>0.27483186642514407</v>
      </c>
      <c r="Z103" s="33">
        <v>0.291120153343359</v>
      </c>
      <c r="AA103" s="33">
        <v>0.29308296119331584</v>
      </c>
    </row>
    <row r="104" spans="1:27" x14ac:dyDescent="0.35">
      <c r="A104" s="31" t="s">
        <v>120</v>
      </c>
      <c r="B104" s="31" t="s">
        <v>72</v>
      </c>
      <c r="C104" s="33">
        <v>0.11758208447396354</v>
      </c>
      <c r="D104" s="33">
        <v>0.10460018273889035</v>
      </c>
      <c r="E104" s="33">
        <v>0.10718641352956283</v>
      </c>
      <c r="F104" s="33">
        <v>0.11819857415377316</v>
      </c>
      <c r="G104" s="33">
        <v>0.11117197239417716</v>
      </c>
      <c r="H104" s="33">
        <v>0.12027043334611956</v>
      </c>
      <c r="I104" s="33">
        <v>0.12078053316788379</v>
      </c>
      <c r="J104" s="33">
        <v>0.12156030802324753</v>
      </c>
      <c r="K104" s="33">
        <v>0.14598517265035721</v>
      </c>
      <c r="L104" s="33">
        <v>0.11557461783970831</v>
      </c>
      <c r="M104" s="33">
        <v>0.11401744941791143</v>
      </c>
      <c r="N104" s="33">
        <v>0.130757912138601</v>
      </c>
      <c r="O104" s="33">
        <v>0.12874640961346603</v>
      </c>
      <c r="P104" s="33">
        <v>0.13119053439887116</v>
      </c>
      <c r="Q104" s="33">
        <v>0.12247433757224886</v>
      </c>
      <c r="R104" s="33">
        <v>0.12429348843900409</v>
      </c>
      <c r="S104" s="33">
        <v>0.11846099933413912</v>
      </c>
      <c r="T104" s="33">
        <v>0.11653779487054808</v>
      </c>
      <c r="U104" s="33">
        <v>0.11778348984322862</v>
      </c>
      <c r="V104" s="33">
        <v>0.11628089038410963</v>
      </c>
      <c r="W104" s="33">
        <v>0.11513882215211377</v>
      </c>
      <c r="X104" s="33">
        <v>0.11527681414440077</v>
      </c>
      <c r="Y104" s="33">
        <v>0.11527592495996962</v>
      </c>
      <c r="Z104" s="33">
        <v>0.11361344628695025</v>
      </c>
      <c r="AA104" s="33">
        <v>0.11376785314661428</v>
      </c>
    </row>
    <row r="106" spans="1:27" x14ac:dyDescent="0.35">
      <c r="A106" s="19" t="s">
        <v>117</v>
      </c>
      <c r="B106" s="19" t="s">
        <v>118</v>
      </c>
      <c r="C106" s="19" t="s">
        <v>75</v>
      </c>
      <c r="D106" s="19" t="s">
        <v>82</v>
      </c>
      <c r="E106" s="19" t="s">
        <v>83</v>
      </c>
      <c r="F106" s="19" t="s">
        <v>84</v>
      </c>
      <c r="G106" s="19" t="s">
        <v>85</v>
      </c>
      <c r="H106" s="19" t="s">
        <v>86</v>
      </c>
      <c r="I106" s="19" t="s">
        <v>87</v>
      </c>
      <c r="J106" s="19" t="s">
        <v>88</v>
      </c>
      <c r="K106" s="19" t="s">
        <v>89</v>
      </c>
      <c r="L106" s="19" t="s">
        <v>90</v>
      </c>
      <c r="M106" s="19" t="s">
        <v>91</v>
      </c>
      <c r="N106" s="19" t="s">
        <v>92</v>
      </c>
      <c r="O106" s="19" t="s">
        <v>93</v>
      </c>
      <c r="P106" s="19" t="s">
        <v>94</v>
      </c>
      <c r="Q106" s="19" t="s">
        <v>95</v>
      </c>
      <c r="R106" s="19" t="s">
        <v>96</v>
      </c>
      <c r="S106" s="19" t="s">
        <v>97</v>
      </c>
      <c r="T106" s="19" t="s">
        <v>98</v>
      </c>
      <c r="U106" s="19" t="s">
        <v>99</v>
      </c>
      <c r="V106" s="19" t="s">
        <v>100</v>
      </c>
      <c r="W106" s="19" t="s">
        <v>101</v>
      </c>
      <c r="X106" s="19" t="s">
        <v>102</v>
      </c>
      <c r="Y106" s="19" t="s">
        <v>103</v>
      </c>
      <c r="Z106" s="19" t="s">
        <v>104</v>
      </c>
      <c r="AA106" s="19" t="s">
        <v>105</v>
      </c>
    </row>
    <row r="107" spans="1:27" x14ac:dyDescent="0.35">
      <c r="A107" s="31" t="s">
        <v>121</v>
      </c>
      <c r="B107" s="31" t="s">
        <v>67</v>
      </c>
      <c r="C107" s="33">
        <v>7.2778439844038575E-2</v>
      </c>
      <c r="D107" s="33">
        <v>8.3124010151647013E-2</v>
      </c>
      <c r="E107" s="33">
        <v>7.447563578988918E-2</v>
      </c>
      <c r="F107" s="33">
        <v>6.9659153899326254E-2</v>
      </c>
      <c r="G107" s="33">
        <v>9.4253796190596539E-2</v>
      </c>
      <c r="H107" s="33">
        <v>9.0920070068296902E-2</v>
      </c>
      <c r="I107" s="33">
        <v>9.4352570573610434E-2</v>
      </c>
      <c r="J107" s="33">
        <v>7.7764183465166767E-2</v>
      </c>
      <c r="K107" s="33">
        <v>6.8668152403138144E-2</v>
      </c>
      <c r="L107" s="33">
        <v>7.7638673294819424E-2</v>
      </c>
      <c r="M107" s="33">
        <v>8.1764105182471611E-2</v>
      </c>
      <c r="N107" s="33">
        <v>7.3359302001008306E-2</v>
      </c>
      <c r="O107" s="33">
        <v>8.1767880549260916E-2</v>
      </c>
      <c r="P107" s="33">
        <v>8.357653543057178E-2</v>
      </c>
      <c r="Q107" s="33">
        <v>8.6181800826777039E-2</v>
      </c>
      <c r="R107" s="33">
        <v>8.8334436763820537E-2</v>
      </c>
      <c r="S107" s="33">
        <v>8.0496933228162801E-2</v>
      </c>
      <c r="T107" s="33">
        <v>8.0706188493047948E-2</v>
      </c>
      <c r="U107" s="33">
        <v>7.8026013019247914E-2</v>
      </c>
      <c r="V107" s="33">
        <v>8.2174292995591203E-2</v>
      </c>
      <c r="W107" s="33">
        <v>8.3802692206955534E-2</v>
      </c>
      <c r="X107" s="33">
        <v>8.2127209320319569E-2</v>
      </c>
      <c r="Y107" s="33">
        <v>8.051973928265263E-2</v>
      </c>
      <c r="Z107" s="33">
        <v>0.15900296831366489</v>
      </c>
      <c r="AA107" s="33">
        <v>0.16078309685643416</v>
      </c>
    </row>
    <row r="108" spans="1:27" x14ac:dyDescent="0.35">
      <c r="A108" s="31" t="s">
        <v>121</v>
      </c>
      <c r="B108" s="31" t="s">
        <v>113</v>
      </c>
      <c r="C108" s="33" t="s">
        <v>152</v>
      </c>
      <c r="D108" s="33" t="s">
        <v>152</v>
      </c>
      <c r="E108" s="33" t="s">
        <v>152</v>
      </c>
      <c r="F108" s="33" t="s">
        <v>152</v>
      </c>
      <c r="G108" s="33" t="s">
        <v>152</v>
      </c>
      <c r="H108" s="33" t="s">
        <v>152</v>
      </c>
      <c r="I108" s="33" t="s">
        <v>152</v>
      </c>
      <c r="J108" s="33" t="s">
        <v>152</v>
      </c>
      <c r="K108" s="33" t="s">
        <v>152</v>
      </c>
      <c r="L108" s="33" t="s">
        <v>152</v>
      </c>
      <c r="M108" s="33" t="s">
        <v>152</v>
      </c>
      <c r="N108" s="33" t="s">
        <v>152</v>
      </c>
      <c r="O108" s="33" t="s">
        <v>152</v>
      </c>
      <c r="P108" s="33" t="s">
        <v>152</v>
      </c>
      <c r="Q108" s="33" t="s">
        <v>152</v>
      </c>
      <c r="R108" s="33" t="s">
        <v>152</v>
      </c>
      <c r="S108" s="33" t="s">
        <v>152</v>
      </c>
      <c r="T108" s="33" t="s">
        <v>152</v>
      </c>
      <c r="U108" s="33" t="s">
        <v>152</v>
      </c>
      <c r="V108" s="33" t="s">
        <v>152</v>
      </c>
      <c r="W108" s="33" t="s">
        <v>152</v>
      </c>
      <c r="X108" s="33" t="s">
        <v>152</v>
      </c>
      <c r="Y108" s="33" t="s">
        <v>152</v>
      </c>
      <c r="Z108" s="33">
        <v>0.36353698576714738</v>
      </c>
      <c r="AA108" s="33">
        <v>0.36838103165523522</v>
      </c>
    </row>
    <row r="109" spans="1:27" x14ac:dyDescent="0.35">
      <c r="A109" s="31" t="s">
        <v>121</v>
      </c>
      <c r="B109" s="31" t="s">
        <v>72</v>
      </c>
      <c r="C109" s="33">
        <v>0.11626307818844747</v>
      </c>
      <c r="D109" s="33">
        <v>0.12419227311710686</v>
      </c>
      <c r="E109" s="33">
        <v>0.11939406840410265</v>
      </c>
      <c r="F109" s="33">
        <v>0.1184218021775475</v>
      </c>
      <c r="G109" s="33">
        <v>0.13756841216368235</v>
      </c>
      <c r="H109" s="33">
        <v>0.13347623515038171</v>
      </c>
      <c r="I109" s="33">
        <v>0.13602441310860769</v>
      </c>
      <c r="J109" s="33">
        <v>0.11935916107004302</v>
      </c>
      <c r="K109" s="33">
        <v>0.10769692624936826</v>
      </c>
      <c r="L109" s="33">
        <v>0.12318920209372877</v>
      </c>
      <c r="M109" s="33">
        <v>0.13717087840697528</v>
      </c>
      <c r="N109" s="33">
        <v>0.1236606383449535</v>
      </c>
      <c r="O109" s="33">
        <v>0.12224228667459973</v>
      </c>
      <c r="P109" s="33">
        <v>0.1221112512040065</v>
      </c>
      <c r="Q109" s="33">
        <v>0.12137950712684308</v>
      </c>
      <c r="R109" s="33">
        <v>0.12389207193341609</v>
      </c>
      <c r="S109" s="33">
        <v>0.11515202170118531</v>
      </c>
      <c r="T109" s="33">
        <v>0.11283351628195351</v>
      </c>
      <c r="U109" s="33">
        <v>0.11281826117744732</v>
      </c>
      <c r="V109" s="33">
        <v>0.12013053625066941</v>
      </c>
      <c r="W109" s="33">
        <v>0.11485549712483575</v>
      </c>
      <c r="X109" s="33">
        <v>0.11494341099340501</v>
      </c>
      <c r="Y109" s="33">
        <v>0.11511856984805635</v>
      </c>
      <c r="Z109" s="33">
        <v>0.11823926645119927</v>
      </c>
      <c r="AA109" s="33">
        <v>0.11794569049049862</v>
      </c>
    </row>
    <row r="111" spans="1:27" x14ac:dyDescent="0.35">
      <c r="A111" s="19" t="s">
        <v>117</v>
      </c>
      <c r="B111" s="19" t="s">
        <v>118</v>
      </c>
      <c r="C111" s="19" t="s">
        <v>75</v>
      </c>
      <c r="D111" s="19" t="s">
        <v>82</v>
      </c>
      <c r="E111" s="19" t="s">
        <v>83</v>
      </c>
      <c r="F111" s="19" t="s">
        <v>84</v>
      </c>
      <c r="G111" s="19" t="s">
        <v>85</v>
      </c>
      <c r="H111" s="19" t="s">
        <v>86</v>
      </c>
      <c r="I111" s="19" t="s">
        <v>87</v>
      </c>
      <c r="J111" s="19" t="s">
        <v>88</v>
      </c>
      <c r="K111" s="19" t="s">
        <v>89</v>
      </c>
      <c r="L111" s="19" t="s">
        <v>90</v>
      </c>
      <c r="M111" s="19" t="s">
        <v>91</v>
      </c>
      <c r="N111" s="19" t="s">
        <v>92</v>
      </c>
      <c r="O111" s="19" t="s">
        <v>93</v>
      </c>
      <c r="P111" s="19" t="s">
        <v>94</v>
      </c>
      <c r="Q111" s="19" t="s">
        <v>95</v>
      </c>
      <c r="R111" s="19" t="s">
        <v>96</v>
      </c>
      <c r="S111" s="19" t="s">
        <v>97</v>
      </c>
      <c r="T111" s="19" t="s">
        <v>98</v>
      </c>
      <c r="U111" s="19" t="s">
        <v>99</v>
      </c>
      <c r="V111" s="19" t="s">
        <v>100</v>
      </c>
      <c r="W111" s="19" t="s">
        <v>101</v>
      </c>
      <c r="X111" s="19" t="s">
        <v>102</v>
      </c>
      <c r="Y111" s="19" t="s">
        <v>103</v>
      </c>
      <c r="Z111" s="19" t="s">
        <v>104</v>
      </c>
      <c r="AA111" s="19" t="s">
        <v>105</v>
      </c>
    </row>
    <row r="112" spans="1:27" x14ac:dyDescent="0.35">
      <c r="A112" s="31" t="s">
        <v>122</v>
      </c>
      <c r="B112" s="31" t="s">
        <v>67</v>
      </c>
      <c r="C112" s="33">
        <v>6.5041090908808857E-2</v>
      </c>
      <c r="D112" s="33">
        <v>6.5590430488695617E-2</v>
      </c>
      <c r="E112" s="33">
        <v>6.8810982796619943E-2</v>
      </c>
      <c r="F112" s="33">
        <v>5.8678877783607093E-2</v>
      </c>
      <c r="G112" s="33">
        <v>6.0241015150794136E-2</v>
      </c>
      <c r="H112" s="33">
        <v>6.1531169735196893E-2</v>
      </c>
      <c r="I112" s="33">
        <v>6.2464535251306359E-2</v>
      </c>
      <c r="J112" s="33">
        <v>5.5545504117991001E-2</v>
      </c>
      <c r="K112" s="33">
        <v>5.4605621409901793E-2</v>
      </c>
      <c r="L112" s="33">
        <v>6.9874485615328955E-2</v>
      </c>
      <c r="M112" s="33">
        <v>7.2187809291729507E-2</v>
      </c>
      <c r="N112" s="33">
        <v>0.14361001083194569</v>
      </c>
      <c r="O112" s="33">
        <v>0.14006083801359462</v>
      </c>
      <c r="P112" s="33">
        <v>0.14372593043898674</v>
      </c>
      <c r="Q112" s="33">
        <v>0.14689590568495733</v>
      </c>
      <c r="R112" s="33">
        <v>0.14961775315403081</v>
      </c>
      <c r="S112" s="33">
        <v>0.14460247543333762</v>
      </c>
      <c r="T112" s="33">
        <v>0.14295544409407512</v>
      </c>
      <c r="U112" s="33">
        <v>0.14258548700553864</v>
      </c>
      <c r="V112" s="33">
        <v>0.14375849644318975</v>
      </c>
      <c r="W112" s="33">
        <v>0.14660233722430485</v>
      </c>
      <c r="X112" s="33">
        <v>0.14483224410367737</v>
      </c>
      <c r="Y112" s="33">
        <v>0.14366974742783784</v>
      </c>
      <c r="Z112" s="33">
        <v>0.1391090430891678</v>
      </c>
      <c r="AA112" s="33">
        <v>0.14565528538696879</v>
      </c>
    </row>
    <row r="113" spans="1:27" x14ac:dyDescent="0.35">
      <c r="A113" s="31" t="s">
        <v>122</v>
      </c>
      <c r="B113" s="31" t="s">
        <v>113</v>
      </c>
      <c r="C113" s="33" t="s">
        <v>152</v>
      </c>
      <c r="D113" s="33" t="s">
        <v>152</v>
      </c>
      <c r="E113" s="33" t="s">
        <v>152</v>
      </c>
      <c r="F113" s="33" t="s">
        <v>152</v>
      </c>
      <c r="G113" s="33" t="s">
        <v>152</v>
      </c>
      <c r="H113" s="33" t="s">
        <v>152</v>
      </c>
      <c r="I113" s="33" t="s">
        <v>152</v>
      </c>
      <c r="J113" s="33" t="s">
        <v>152</v>
      </c>
      <c r="K113" s="33" t="s">
        <v>152</v>
      </c>
      <c r="L113" s="33" t="s">
        <v>152</v>
      </c>
      <c r="M113" s="33" t="s">
        <v>152</v>
      </c>
      <c r="N113" s="33" t="s">
        <v>152</v>
      </c>
      <c r="O113" s="33" t="s">
        <v>152</v>
      </c>
      <c r="P113" s="33" t="s">
        <v>152</v>
      </c>
      <c r="Q113" s="33" t="s">
        <v>152</v>
      </c>
      <c r="R113" s="33" t="s">
        <v>152</v>
      </c>
      <c r="S113" s="33" t="s">
        <v>152</v>
      </c>
      <c r="T113" s="33" t="s">
        <v>152</v>
      </c>
      <c r="U113" s="33" t="s">
        <v>152</v>
      </c>
      <c r="V113" s="33" t="s">
        <v>152</v>
      </c>
      <c r="W113" s="33" t="s">
        <v>152</v>
      </c>
      <c r="X113" s="33" t="s">
        <v>152</v>
      </c>
      <c r="Y113" s="33" t="s">
        <v>152</v>
      </c>
      <c r="Z113" s="33" t="s">
        <v>152</v>
      </c>
      <c r="AA113" s="33" t="s">
        <v>152</v>
      </c>
    </row>
    <row r="114" spans="1:27" x14ac:dyDescent="0.35">
      <c r="A114" s="31" t="s">
        <v>122</v>
      </c>
      <c r="B114" s="31" t="s">
        <v>72</v>
      </c>
      <c r="C114" s="33">
        <v>0.14131483748925566</v>
      </c>
      <c r="D114" s="33">
        <v>0.13857025285996957</v>
      </c>
      <c r="E114" s="33">
        <v>0.14728934296423724</v>
      </c>
      <c r="F114" s="33">
        <v>0.12645756323528803</v>
      </c>
      <c r="G114" s="33">
        <v>0.12902169689474685</v>
      </c>
      <c r="H114" s="33">
        <v>0.12661358633032627</v>
      </c>
      <c r="I114" s="33">
        <v>0.12584963286440173</v>
      </c>
      <c r="J114" s="33">
        <v>0.12069887418970683</v>
      </c>
      <c r="K114" s="33">
        <v>0.11330558989211768</v>
      </c>
      <c r="L114" s="33">
        <v>0.12554510334641719</v>
      </c>
      <c r="M114" s="33">
        <v>0.13496609348857674</v>
      </c>
      <c r="N114" s="33">
        <v>0.12443246793619851</v>
      </c>
      <c r="O114" s="33">
        <v>0.12261171218633075</v>
      </c>
      <c r="P114" s="33">
        <v>0.119777904181015</v>
      </c>
      <c r="Q114" s="33">
        <v>0.12035016328962875</v>
      </c>
      <c r="R114" s="33">
        <v>0.12109786642786623</v>
      </c>
      <c r="S114" s="33">
        <v>0.11826627399536614</v>
      </c>
      <c r="T114" s="33">
        <v>0.1154092120471879</v>
      </c>
      <c r="U114" s="33">
        <v>0.11685483114281818</v>
      </c>
      <c r="V114" s="33">
        <v>0.12197791408487385</v>
      </c>
      <c r="W114" s="33">
        <v>0.11797169913293104</v>
      </c>
      <c r="X114" s="33">
        <v>0.11946691946757208</v>
      </c>
      <c r="Y114" s="33">
        <v>0.12159203140554525</v>
      </c>
      <c r="Z114" s="33">
        <v>0.11783884723619971</v>
      </c>
      <c r="AA114" s="33">
        <v>0.11890299895856121</v>
      </c>
    </row>
    <row r="116" spans="1:27" x14ac:dyDescent="0.35">
      <c r="A116" s="19" t="s">
        <v>117</v>
      </c>
      <c r="B116" s="19" t="s">
        <v>118</v>
      </c>
      <c r="C116" s="19" t="s">
        <v>75</v>
      </c>
      <c r="D116" s="19" t="s">
        <v>82</v>
      </c>
      <c r="E116" s="19" t="s">
        <v>83</v>
      </c>
      <c r="F116" s="19" t="s">
        <v>84</v>
      </c>
      <c r="G116" s="19" t="s">
        <v>85</v>
      </c>
      <c r="H116" s="19" t="s">
        <v>86</v>
      </c>
      <c r="I116" s="19" t="s">
        <v>87</v>
      </c>
      <c r="J116" s="19" t="s">
        <v>88</v>
      </c>
      <c r="K116" s="19" t="s">
        <v>89</v>
      </c>
      <c r="L116" s="19" t="s">
        <v>90</v>
      </c>
      <c r="M116" s="19" t="s">
        <v>91</v>
      </c>
      <c r="N116" s="19" t="s">
        <v>92</v>
      </c>
      <c r="O116" s="19" t="s">
        <v>93</v>
      </c>
      <c r="P116" s="19" t="s">
        <v>94</v>
      </c>
      <c r="Q116" s="19" t="s">
        <v>95</v>
      </c>
      <c r="R116" s="19" t="s">
        <v>96</v>
      </c>
      <c r="S116" s="19" t="s">
        <v>97</v>
      </c>
      <c r="T116" s="19" t="s">
        <v>98</v>
      </c>
      <c r="U116" s="19" t="s">
        <v>99</v>
      </c>
      <c r="V116" s="19" t="s">
        <v>100</v>
      </c>
      <c r="W116" s="19" t="s">
        <v>101</v>
      </c>
      <c r="X116" s="19" t="s">
        <v>102</v>
      </c>
      <c r="Y116" s="19" t="s">
        <v>103</v>
      </c>
      <c r="Z116" s="19" t="s">
        <v>104</v>
      </c>
      <c r="AA116" s="19" t="s">
        <v>105</v>
      </c>
    </row>
    <row r="117" spans="1:27" x14ac:dyDescent="0.35">
      <c r="A117" s="31" t="s">
        <v>123</v>
      </c>
      <c r="B117" s="31" t="s">
        <v>67</v>
      </c>
      <c r="C117" s="33" t="s">
        <v>152</v>
      </c>
      <c r="D117" s="33" t="s">
        <v>152</v>
      </c>
      <c r="E117" s="33" t="s">
        <v>152</v>
      </c>
      <c r="F117" s="33" t="s">
        <v>152</v>
      </c>
      <c r="G117" s="33" t="s">
        <v>152</v>
      </c>
      <c r="H117" s="33" t="s">
        <v>152</v>
      </c>
      <c r="I117" s="33" t="s">
        <v>152</v>
      </c>
      <c r="J117" s="33" t="s">
        <v>152</v>
      </c>
      <c r="K117" s="33" t="s">
        <v>152</v>
      </c>
      <c r="L117" s="33" t="s">
        <v>152</v>
      </c>
      <c r="M117" s="33" t="s">
        <v>152</v>
      </c>
      <c r="N117" s="33" t="s">
        <v>152</v>
      </c>
      <c r="O117" s="33" t="s">
        <v>152</v>
      </c>
      <c r="P117" s="33" t="s">
        <v>152</v>
      </c>
      <c r="Q117" s="33" t="s">
        <v>152</v>
      </c>
      <c r="R117" s="33" t="s">
        <v>152</v>
      </c>
      <c r="S117" s="33" t="s">
        <v>152</v>
      </c>
      <c r="T117" s="33" t="s">
        <v>152</v>
      </c>
      <c r="U117" s="33" t="s">
        <v>152</v>
      </c>
      <c r="V117" s="33" t="s">
        <v>152</v>
      </c>
      <c r="W117" s="33" t="s">
        <v>152</v>
      </c>
      <c r="X117" s="33" t="s">
        <v>152</v>
      </c>
      <c r="Y117" s="33" t="s">
        <v>152</v>
      </c>
      <c r="Z117" s="33" t="s">
        <v>152</v>
      </c>
      <c r="AA117" s="33" t="s">
        <v>152</v>
      </c>
    </row>
    <row r="118" spans="1:27" x14ac:dyDescent="0.35">
      <c r="A118" s="31" t="s">
        <v>123</v>
      </c>
      <c r="B118" s="31" t="s">
        <v>113</v>
      </c>
      <c r="C118" s="33" t="s">
        <v>152</v>
      </c>
      <c r="D118" s="33" t="s">
        <v>152</v>
      </c>
      <c r="E118" s="33" t="s">
        <v>152</v>
      </c>
      <c r="F118" s="33" t="s">
        <v>152</v>
      </c>
      <c r="G118" s="33" t="s">
        <v>152</v>
      </c>
      <c r="H118" s="33" t="s">
        <v>152</v>
      </c>
      <c r="I118" s="33" t="s">
        <v>152</v>
      </c>
      <c r="J118" s="33" t="s">
        <v>152</v>
      </c>
      <c r="K118" s="33" t="s">
        <v>152</v>
      </c>
      <c r="L118" s="33" t="s">
        <v>152</v>
      </c>
      <c r="M118" s="33" t="s">
        <v>152</v>
      </c>
      <c r="N118" s="33" t="s">
        <v>152</v>
      </c>
      <c r="O118" s="33" t="s">
        <v>152</v>
      </c>
      <c r="P118" s="33" t="s">
        <v>152</v>
      </c>
      <c r="Q118" s="33" t="s">
        <v>152</v>
      </c>
      <c r="R118" s="33" t="s">
        <v>152</v>
      </c>
      <c r="S118" s="33" t="s">
        <v>152</v>
      </c>
      <c r="T118" s="33" t="s">
        <v>152</v>
      </c>
      <c r="U118" s="33" t="s">
        <v>152</v>
      </c>
      <c r="V118" s="33" t="s">
        <v>152</v>
      </c>
      <c r="W118" s="33" t="s">
        <v>152</v>
      </c>
      <c r="X118" s="33" t="s">
        <v>152</v>
      </c>
      <c r="Y118" s="33" t="s">
        <v>152</v>
      </c>
      <c r="Z118" s="33" t="s">
        <v>152</v>
      </c>
      <c r="AA118" s="33" t="s">
        <v>152</v>
      </c>
    </row>
    <row r="119" spans="1:27" x14ac:dyDescent="0.35">
      <c r="A119" s="31" t="s">
        <v>123</v>
      </c>
      <c r="B119" s="31" t="s">
        <v>72</v>
      </c>
      <c r="C119" s="33">
        <v>6.5719073639890499E-3</v>
      </c>
      <c r="D119" s="33">
        <v>5.2090928462709277E-3</v>
      </c>
      <c r="E119" s="33">
        <v>7.8851022678878575E-3</v>
      </c>
      <c r="F119" s="33">
        <v>7.7775886253115883E-3</v>
      </c>
      <c r="G119" s="33">
        <v>6.8905703100729547E-3</v>
      </c>
      <c r="H119" s="33">
        <v>9.7545575391003083E-3</v>
      </c>
      <c r="I119" s="33">
        <v>9.3071165746488362E-3</v>
      </c>
      <c r="J119" s="33">
        <v>7.872653290970465E-3</v>
      </c>
      <c r="K119" s="33">
        <v>4.9057687970066677E-3</v>
      </c>
      <c r="L119" s="33">
        <v>5.982089279805744E-3</v>
      </c>
      <c r="M119" s="33">
        <v>2.5321096909960285E-3</v>
      </c>
      <c r="N119" s="33">
        <v>4.1946965041858415E-2</v>
      </c>
      <c r="O119" s="33">
        <v>3.4217740093111314E-2</v>
      </c>
      <c r="P119" s="33">
        <v>2.5391842121286826E-2</v>
      </c>
      <c r="Q119" s="33">
        <v>3.5885073721020844E-2</v>
      </c>
      <c r="R119" s="33">
        <v>8.9081097294275019E-2</v>
      </c>
      <c r="S119" s="33">
        <v>9.2480649441116683E-2</v>
      </c>
      <c r="T119" s="33">
        <v>8.3369876505403062E-2</v>
      </c>
      <c r="U119" s="33">
        <v>0.10201579668607282</v>
      </c>
      <c r="V119" s="33">
        <v>8.5290242521310386E-2</v>
      </c>
      <c r="W119" s="33">
        <v>9.9856015919914928E-2</v>
      </c>
      <c r="X119" s="33">
        <v>9.0578126077219726E-2</v>
      </c>
      <c r="Y119" s="33">
        <v>8.5889118541377041E-2</v>
      </c>
      <c r="Z119" s="33">
        <v>8.7893172745214007E-2</v>
      </c>
      <c r="AA119" s="33">
        <v>8.5195194776493288E-2</v>
      </c>
    </row>
    <row r="122" spans="1:27" x14ac:dyDescent="0.35">
      <c r="A122" s="28" t="s">
        <v>125</v>
      </c>
    </row>
    <row r="123" spans="1:27" x14ac:dyDescent="0.35">
      <c r="A123" s="19" t="s">
        <v>117</v>
      </c>
      <c r="B123" s="19" t="s">
        <v>118</v>
      </c>
      <c r="C123" s="19" t="s">
        <v>75</v>
      </c>
      <c r="D123" s="19" t="s">
        <v>82</v>
      </c>
      <c r="E123" s="19" t="s">
        <v>83</v>
      </c>
      <c r="F123" s="19" t="s">
        <v>84</v>
      </c>
      <c r="G123" s="19" t="s">
        <v>85</v>
      </c>
      <c r="H123" s="19" t="s">
        <v>86</v>
      </c>
      <c r="I123" s="19" t="s">
        <v>87</v>
      </c>
      <c r="J123" s="19" t="s">
        <v>88</v>
      </c>
      <c r="K123" s="19" t="s">
        <v>89</v>
      </c>
      <c r="L123" s="19" t="s">
        <v>90</v>
      </c>
      <c r="M123" s="19" t="s">
        <v>91</v>
      </c>
      <c r="N123" s="19" t="s">
        <v>92</v>
      </c>
      <c r="O123" s="19" t="s">
        <v>93</v>
      </c>
      <c r="P123" s="19" t="s">
        <v>94</v>
      </c>
      <c r="Q123" s="19" t="s">
        <v>95</v>
      </c>
      <c r="R123" s="19" t="s">
        <v>96</v>
      </c>
      <c r="S123" s="19" t="s">
        <v>97</v>
      </c>
      <c r="T123" s="19" t="s">
        <v>98</v>
      </c>
      <c r="U123" s="19" t="s">
        <v>99</v>
      </c>
      <c r="V123" s="19" t="s">
        <v>100</v>
      </c>
      <c r="W123" s="19" t="s">
        <v>101</v>
      </c>
      <c r="X123" s="19" t="s">
        <v>102</v>
      </c>
      <c r="Y123" s="19" t="s">
        <v>103</v>
      </c>
      <c r="Z123" s="19" t="s">
        <v>104</v>
      </c>
      <c r="AA123" s="19" t="s">
        <v>105</v>
      </c>
    </row>
    <row r="124" spans="1:27" x14ac:dyDescent="0.35">
      <c r="A124" s="31" t="s">
        <v>38</v>
      </c>
      <c r="B124" s="31" t="s">
        <v>22</v>
      </c>
      <c r="C124" s="33" t="s">
        <v>152</v>
      </c>
      <c r="D124" s="33" t="s">
        <v>152</v>
      </c>
      <c r="E124" s="33" t="s">
        <v>152</v>
      </c>
      <c r="F124" s="33" t="s">
        <v>152</v>
      </c>
      <c r="G124" s="33" t="s">
        <v>152</v>
      </c>
      <c r="H124" s="33" t="s">
        <v>152</v>
      </c>
      <c r="I124" s="33" t="s">
        <v>152</v>
      </c>
      <c r="J124" s="33" t="s">
        <v>152</v>
      </c>
      <c r="K124" s="33" t="s">
        <v>152</v>
      </c>
      <c r="L124" s="33" t="s">
        <v>152</v>
      </c>
      <c r="M124" s="33" t="s">
        <v>152</v>
      </c>
      <c r="N124" s="33" t="s">
        <v>152</v>
      </c>
      <c r="O124" s="33" t="s">
        <v>152</v>
      </c>
      <c r="P124" s="33" t="s">
        <v>152</v>
      </c>
      <c r="Q124" s="33" t="s">
        <v>152</v>
      </c>
      <c r="R124" s="33" t="s">
        <v>152</v>
      </c>
      <c r="S124" s="33" t="s">
        <v>152</v>
      </c>
      <c r="T124" s="33" t="s">
        <v>152</v>
      </c>
      <c r="U124" s="33" t="s">
        <v>152</v>
      </c>
      <c r="V124" s="33" t="s">
        <v>152</v>
      </c>
      <c r="W124" s="33" t="s">
        <v>152</v>
      </c>
      <c r="X124" s="33" t="s">
        <v>152</v>
      </c>
      <c r="Y124" s="33" t="s">
        <v>152</v>
      </c>
      <c r="Z124" s="33" t="s">
        <v>152</v>
      </c>
      <c r="AA124" s="33" t="s">
        <v>152</v>
      </c>
    </row>
    <row r="125" spans="1:27" collapsed="1" x14ac:dyDescent="0.35">
      <c r="A125" s="31" t="s">
        <v>38</v>
      </c>
      <c r="B125" s="31" t="s">
        <v>73</v>
      </c>
      <c r="C125" s="33">
        <v>4.4097121759873431E-2</v>
      </c>
      <c r="D125" s="33">
        <v>4.3599371911316152E-2</v>
      </c>
      <c r="E125" s="33">
        <v>4.3025002467226001E-2</v>
      </c>
      <c r="F125" s="33">
        <v>4.1411405715897236E-2</v>
      </c>
      <c r="G125" s="33">
        <v>3.7970878758292602E-2</v>
      </c>
      <c r="H125" s="33">
        <v>3.3346690790225425E-2</v>
      </c>
      <c r="I125" s="33">
        <v>3.104753984474521E-2</v>
      </c>
      <c r="J125" s="33">
        <v>2.8783676329353882E-2</v>
      </c>
      <c r="K125" s="33">
        <v>2.9005926434486688E-2</v>
      </c>
      <c r="L125" s="33">
        <v>2.4079275123882356E-2</v>
      </c>
      <c r="M125" s="33">
        <v>1.9777875014450767E-2</v>
      </c>
      <c r="N125" s="33">
        <v>1.8296526308567474E-2</v>
      </c>
      <c r="O125" s="33">
        <v>1.7029332599925916E-2</v>
      </c>
      <c r="P125" s="33">
        <v>1.7109479033709695E-2</v>
      </c>
      <c r="Q125" s="33">
        <v>1.7968947402990636E-2</v>
      </c>
      <c r="R125" s="33">
        <v>1.7930257463475711E-2</v>
      </c>
      <c r="S125" s="33">
        <v>1.8120887860245769E-2</v>
      </c>
      <c r="T125" s="33">
        <v>1.855777362760232E-2</v>
      </c>
      <c r="U125" s="33">
        <v>1.9204453759724342E-2</v>
      </c>
      <c r="V125" s="33">
        <v>1.9018859533491039E-2</v>
      </c>
      <c r="W125" s="33">
        <v>1.8806401947770442E-2</v>
      </c>
      <c r="X125" s="33">
        <v>1.8569699604150901E-2</v>
      </c>
      <c r="Y125" s="33">
        <v>1.8418583261135577E-2</v>
      </c>
      <c r="Z125" s="33">
        <v>1.8503138531251215E-2</v>
      </c>
      <c r="AA125" s="33">
        <v>1.8651677463883264E-2</v>
      </c>
    </row>
    <row r="126" spans="1:27" collapsed="1" x14ac:dyDescent="0.35">
      <c r="A126" s="31" t="s">
        <v>38</v>
      </c>
      <c r="B126" s="31" t="s">
        <v>74</v>
      </c>
      <c r="C126" s="33">
        <v>5.187938047910097E-2</v>
      </c>
      <c r="D126" s="33">
        <v>5.1293014118809231E-2</v>
      </c>
      <c r="E126" s="33">
        <v>5.0618187603017853E-2</v>
      </c>
      <c r="F126" s="33">
        <v>4.8719646553998207E-2</v>
      </c>
      <c r="G126" s="33">
        <v>4.4671727378561628E-2</v>
      </c>
      <c r="H126" s="33">
        <v>3.9231389153404218E-2</v>
      </c>
      <c r="I126" s="33">
        <v>3.6526889921484888E-2</v>
      </c>
      <c r="J126" s="33">
        <v>3.3863071923211238E-2</v>
      </c>
      <c r="K126" s="33">
        <v>3.4124197309450169E-2</v>
      </c>
      <c r="L126" s="33">
        <v>2.8328546067911131E-2</v>
      </c>
      <c r="M126" s="33">
        <v>2.3267909180592385E-2</v>
      </c>
      <c r="N126" s="33">
        <v>2.1525303399888944E-2</v>
      </c>
      <c r="O126" s="33">
        <v>2.0034526289532697E-2</v>
      </c>
      <c r="P126" s="33">
        <v>2.0128760096007187E-2</v>
      </c>
      <c r="Q126" s="33">
        <v>2.11400386126851E-2</v>
      </c>
      <c r="R126" s="33">
        <v>2.109438570225482E-2</v>
      </c>
      <c r="S126" s="33">
        <v>2.1318706213869641E-2</v>
      </c>
      <c r="T126" s="33">
        <v>2.18329508786715E-2</v>
      </c>
      <c r="U126" s="33">
        <v>2.2593488319565647E-2</v>
      </c>
      <c r="V126" s="33">
        <v>2.2374980560013486E-2</v>
      </c>
      <c r="W126" s="33">
        <v>2.2125433830448019E-2</v>
      </c>
      <c r="X126" s="33">
        <v>2.1846755280482938E-2</v>
      </c>
      <c r="Y126" s="33">
        <v>2.1668857583309213E-2</v>
      </c>
      <c r="Z126" s="33">
        <v>2.1768364439915928E-2</v>
      </c>
      <c r="AA126" s="33">
        <v>2.1943213902319021E-2</v>
      </c>
    </row>
    <row r="128" spans="1:27" x14ac:dyDescent="0.35">
      <c r="A128" s="19" t="s">
        <v>117</v>
      </c>
      <c r="B128" s="19" t="s">
        <v>118</v>
      </c>
      <c r="C128" s="19" t="s">
        <v>75</v>
      </c>
      <c r="D128" s="19" t="s">
        <v>82</v>
      </c>
      <c r="E128" s="19" t="s">
        <v>83</v>
      </c>
      <c r="F128" s="19" t="s">
        <v>84</v>
      </c>
      <c r="G128" s="19" t="s">
        <v>85</v>
      </c>
      <c r="H128" s="19" t="s">
        <v>86</v>
      </c>
      <c r="I128" s="19" t="s">
        <v>87</v>
      </c>
      <c r="J128" s="19" t="s">
        <v>88</v>
      </c>
      <c r="K128" s="19" t="s">
        <v>89</v>
      </c>
      <c r="L128" s="19" t="s">
        <v>90</v>
      </c>
      <c r="M128" s="19" t="s">
        <v>91</v>
      </c>
      <c r="N128" s="19" t="s">
        <v>92</v>
      </c>
      <c r="O128" s="19" t="s">
        <v>93</v>
      </c>
      <c r="P128" s="19" t="s">
        <v>94</v>
      </c>
      <c r="Q128" s="19" t="s">
        <v>95</v>
      </c>
      <c r="R128" s="19" t="s">
        <v>96</v>
      </c>
      <c r="S128" s="19" t="s">
        <v>97</v>
      </c>
      <c r="T128" s="19" t="s">
        <v>98</v>
      </c>
      <c r="U128" s="19" t="s">
        <v>99</v>
      </c>
      <c r="V128" s="19" t="s">
        <v>100</v>
      </c>
      <c r="W128" s="19" t="s">
        <v>101</v>
      </c>
      <c r="X128" s="19" t="s">
        <v>102</v>
      </c>
      <c r="Y128" s="19" t="s">
        <v>103</v>
      </c>
      <c r="Z128" s="19" t="s">
        <v>104</v>
      </c>
      <c r="AA128" s="19" t="s">
        <v>105</v>
      </c>
    </row>
    <row r="129" spans="1:27" x14ac:dyDescent="0.35">
      <c r="A129" s="31" t="s">
        <v>119</v>
      </c>
      <c r="B129" s="31" t="s">
        <v>22</v>
      </c>
      <c r="C129" s="33" t="s">
        <v>152</v>
      </c>
      <c r="D129" s="33" t="s">
        <v>152</v>
      </c>
      <c r="E129" s="33" t="s">
        <v>152</v>
      </c>
      <c r="F129" s="33" t="s">
        <v>152</v>
      </c>
      <c r="G129" s="33" t="s">
        <v>152</v>
      </c>
      <c r="H129" s="33" t="s">
        <v>152</v>
      </c>
      <c r="I129" s="33" t="s">
        <v>152</v>
      </c>
      <c r="J129" s="33" t="s">
        <v>152</v>
      </c>
      <c r="K129" s="33" t="s">
        <v>152</v>
      </c>
      <c r="L129" s="33" t="s">
        <v>152</v>
      </c>
      <c r="M129" s="33" t="s">
        <v>152</v>
      </c>
      <c r="N129" s="33" t="s">
        <v>152</v>
      </c>
      <c r="O129" s="33" t="s">
        <v>152</v>
      </c>
      <c r="P129" s="33" t="s">
        <v>152</v>
      </c>
      <c r="Q129" s="33" t="s">
        <v>152</v>
      </c>
      <c r="R129" s="33" t="s">
        <v>152</v>
      </c>
      <c r="S129" s="33" t="s">
        <v>152</v>
      </c>
      <c r="T129" s="33" t="s">
        <v>152</v>
      </c>
      <c r="U129" s="33" t="s">
        <v>152</v>
      </c>
      <c r="V129" s="33" t="s">
        <v>152</v>
      </c>
      <c r="W129" s="33" t="s">
        <v>152</v>
      </c>
      <c r="X129" s="33" t="s">
        <v>152</v>
      </c>
      <c r="Y129" s="33" t="s">
        <v>152</v>
      </c>
      <c r="Z129" s="33" t="s">
        <v>152</v>
      </c>
      <c r="AA129" s="33" t="s">
        <v>152</v>
      </c>
    </row>
    <row r="130" spans="1:27" x14ac:dyDescent="0.35">
      <c r="A130" s="31" t="s">
        <v>119</v>
      </c>
      <c r="B130" s="31" t="s">
        <v>73</v>
      </c>
      <c r="C130" s="33">
        <v>4.2483213097640388E-2</v>
      </c>
      <c r="D130" s="33">
        <v>4.7068181290175613E-2</v>
      </c>
      <c r="E130" s="33">
        <v>4.6997826215392072E-2</v>
      </c>
      <c r="F130" s="33">
        <v>4.5817660895948582E-2</v>
      </c>
      <c r="G130" s="33">
        <v>4.1889598597796868E-2</v>
      </c>
      <c r="H130" s="33">
        <v>3.6980685027913372E-2</v>
      </c>
      <c r="I130" s="33">
        <v>3.5384935999926377E-2</v>
      </c>
      <c r="J130" s="33">
        <v>3.3591421955202309E-2</v>
      </c>
      <c r="K130" s="33">
        <v>3.4569559804767849E-2</v>
      </c>
      <c r="L130" s="33">
        <v>2.8855465981397717E-2</v>
      </c>
      <c r="M130" s="33">
        <v>2.4189556355263719E-2</v>
      </c>
      <c r="N130" s="33">
        <v>2.267507873576834E-2</v>
      </c>
      <c r="O130" s="33">
        <v>2.1227937178141164E-2</v>
      </c>
      <c r="P130" s="33">
        <v>2.1307439533174044E-2</v>
      </c>
      <c r="Q130" s="33">
        <v>2.2338588322080195E-2</v>
      </c>
      <c r="R130" s="33">
        <v>2.2248297213083572E-2</v>
      </c>
      <c r="S130" s="33">
        <v>2.2571056039412313E-2</v>
      </c>
      <c r="T130" s="33">
        <v>2.3118896324695461E-2</v>
      </c>
      <c r="U130" s="33">
        <v>2.3924666620765783E-2</v>
      </c>
      <c r="V130" s="33">
        <v>2.368624210595744E-2</v>
      </c>
      <c r="W130" s="33">
        <v>2.342204367988316E-2</v>
      </c>
      <c r="X130" s="33">
        <v>2.3114157106419633E-2</v>
      </c>
      <c r="Y130" s="33">
        <v>2.2907311348693005E-2</v>
      </c>
      <c r="Z130" s="33">
        <v>2.2950825921821346E-2</v>
      </c>
      <c r="AA130" s="33">
        <v>2.3066972428777758E-2</v>
      </c>
    </row>
    <row r="131" spans="1:27" x14ac:dyDescent="0.35">
      <c r="A131" s="31" t="s">
        <v>119</v>
      </c>
      <c r="B131" s="31" t="s">
        <v>74</v>
      </c>
      <c r="C131" s="33">
        <v>4.9980318525441894E-2</v>
      </c>
      <c r="D131" s="33">
        <v>5.5374570913135322E-2</v>
      </c>
      <c r="E131" s="33">
        <v>5.5292098090172236E-2</v>
      </c>
      <c r="F131" s="33">
        <v>5.3903188141132034E-2</v>
      </c>
      <c r="G131" s="33">
        <v>4.9282145867925446E-2</v>
      </c>
      <c r="H131" s="33">
        <v>4.3506825235226844E-2</v>
      </c>
      <c r="I131" s="33">
        <v>4.1629511023958066E-2</v>
      </c>
      <c r="J131" s="33">
        <v>3.9519278904114018E-2</v>
      </c>
      <c r="K131" s="33">
        <v>4.0669834196846763E-2</v>
      </c>
      <c r="L131" s="33">
        <v>3.3947385046432556E-2</v>
      </c>
      <c r="M131" s="33">
        <v>2.8458327755469307E-2</v>
      </c>
      <c r="N131" s="33">
        <v>2.6676739356059881E-2</v>
      </c>
      <c r="O131" s="33">
        <v>2.4974008045229229E-2</v>
      </c>
      <c r="P131" s="33">
        <v>2.5067417496495732E-2</v>
      </c>
      <c r="Q131" s="33">
        <v>2.6280672336128959E-2</v>
      </c>
      <c r="R131" s="33">
        <v>2.6174372052616569E-2</v>
      </c>
      <c r="S131" s="33">
        <v>2.6554163612664796E-2</v>
      </c>
      <c r="T131" s="33">
        <v>2.719869385111329E-2</v>
      </c>
      <c r="U131" s="33">
        <v>2.8146457006991553E-2</v>
      </c>
      <c r="V131" s="33">
        <v>2.7866228118919784E-2</v>
      </c>
      <c r="W131" s="33">
        <v>2.7555431672327411E-2</v>
      </c>
      <c r="X131" s="33">
        <v>2.7193101315891661E-2</v>
      </c>
      <c r="Y131" s="33">
        <v>2.6949737444853562E-2</v>
      </c>
      <c r="Z131" s="33">
        <v>2.7000958767003785E-2</v>
      </c>
      <c r="AA131" s="33">
        <v>2.7137622537875966E-2</v>
      </c>
    </row>
    <row r="133" spans="1:27" x14ac:dyDescent="0.35">
      <c r="A133" s="19" t="s">
        <v>117</v>
      </c>
      <c r="B133" s="19" t="s">
        <v>118</v>
      </c>
      <c r="C133" s="19" t="s">
        <v>75</v>
      </c>
      <c r="D133" s="19" t="s">
        <v>82</v>
      </c>
      <c r="E133" s="19" t="s">
        <v>83</v>
      </c>
      <c r="F133" s="19" t="s">
        <v>84</v>
      </c>
      <c r="G133" s="19" t="s">
        <v>85</v>
      </c>
      <c r="H133" s="19" t="s">
        <v>86</v>
      </c>
      <c r="I133" s="19" t="s">
        <v>87</v>
      </c>
      <c r="J133" s="19" t="s">
        <v>88</v>
      </c>
      <c r="K133" s="19" t="s">
        <v>89</v>
      </c>
      <c r="L133" s="19" t="s">
        <v>90</v>
      </c>
      <c r="M133" s="19" t="s">
        <v>91</v>
      </c>
      <c r="N133" s="19" t="s">
        <v>92</v>
      </c>
      <c r="O133" s="19" t="s">
        <v>93</v>
      </c>
      <c r="P133" s="19" t="s">
        <v>94</v>
      </c>
      <c r="Q133" s="19" t="s">
        <v>95</v>
      </c>
      <c r="R133" s="19" t="s">
        <v>96</v>
      </c>
      <c r="S133" s="19" t="s">
        <v>97</v>
      </c>
      <c r="T133" s="19" t="s">
        <v>98</v>
      </c>
      <c r="U133" s="19" t="s">
        <v>99</v>
      </c>
      <c r="V133" s="19" t="s">
        <v>100</v>
      </c>
      <c r="W133" s="19" t="s">
        <v>101</v>
      </c>
      <c r="X133" s="19" t="s">
        <v>102</v>
      </c>
      <c r="Y133" s="19" t="s">
        <v>103</v>
      </c>
      <c r="Z133" s="19" t="s">
        <v>104</v>
      </c>
      <c r="AA133" s="19" t="s">
        <v>105</v>
      </c>
    </row>
    <row r="134" spans="1:27" x14ac:dyDescent="0.35">
      <c r="A134" s="31" t="s">
        <v>120</v>
      </c>
      <c r="B134" s="31" t="s">
        <v>22</v>
      </c>
      <c r="C134" s="33" t="s">
        <v>152</v>
      </c>
      <c r="D134" s="33" t="s">
        <v>152</v>
      </c>
      <c r="E134" s="33" t="s">
        <v>152</v>
      </c>
      <c r="F134" s="33" t="s">
        <v>152</v>
      </c>
      <c r="G134" s="33" t="s">
        <v>152</v>
      </c>
      <c r="H134" s="33" t="s">
        <v>152</v>
      </c>
      <c r="I134" s="33" t="s">
        <v>152</v>
      </c>
      <c r="J134" s="33" t="s">
        <v>152</v>
      </c>
      <c r="K134" s="33" t="s">
        <v>152</v>
      </c>
      <c r="L134" s="33" t="s">
        <v>152</v>
      </c>
      <c r="M134" s="33" t="s">
        <v>152</v>
      </c>
      <c r="N134" s="33" t="s">
        <v>152</v>
      </c>
      <c r="O134" s="33" t="s">
        <v>152</v>
      </c>
      <c r="P134" s="33" t="s">
        <v>152</v>
      </c>
      <c r="Q134" s="33" t="s">
        <v>152</v>
      </c>
      <c r="R134" s="33" t="s">
        <v>152</v>
      </c>
      <c r="S134" s="33" t="s">
        <v>152</v>
      </c>
      <c r="T134" s="33" t="s">
        <v>152</v>
      </c>
      <c r="U134" s="33" t="s">
        <v>152</v>
      </c>
      <c r="V134" s="33" t="s">
        <v>152</v>
      </c>
      <c r="W134" s="33" t="s">
        <v>152</v>
      </c>
      <c r="X134" s="33" t="s">
        <v>152</v>
      </c>
      <c r="Y134" s="33" t="s">
        <v>152</v>
      </c>
      <c r="Z134" s="33" t="s">
        <v>152</v>
      </c>
      <c r="AA134" s="33" t="s">
        <v>152</v>
      </c>
    </row>
    <row r="135" spans="1:27" x14ac:dyDescent="0.35">
      <c r="A135" s="31" t="s">
        <v>120</v>
      </c>
      <c r="B135" s="31" t="s">
        <v>73</v>
      </c>
      <c r="C135" s="33">
        <v>3.9471414225515547E-2</v>
      </c>
      <c r="D135" s="33">
        <v>4.3594950072000892E-2</v>
      </c>
      <c r="E135" s="33">
        <v>4.2711124263336939E-2</v>
      </c>
      <c r="F135" s="33">
        <v>4.2061420765282527E-2</v>
      </c>
      <c r="G135" s="33">
        <v>3.9459123190639558E-2</v>
      </c>
      <c r="H135" s="33">
        <v>3.4616214593452974E-2</v>
      </c>
      <c r="I135" s="33">
        <v>3.2902872085862574E-2</v>
      </c>
      <c r="J135" s="33">
        <v>3.1073630118216615E-2</v>
      </c>
      <c r="K135" s="33">
        <v>3.2479052377510281E-2</v>
      </c>
      <c r="L135" s="33">
        <v>2.5738031851642917E-2</v>
      </c>
      <c r="M135" s="33">
        <v>2.057145731412641E-2</v>
      </c>
      <c r="N135" s="33">
        <v>1.8617605812192677E-2</v>
      </c>
      <c r="O135" s="33">
        <v>1.7087619318584175E-2</v>
      </c>
      <c r="P135" s="33">
        <v>1.6691072258675669E-2</v>
      </c>
      <c r="Q135" s="33">
        <v>1.7127412197011659E-2</v>
      </c>
      <c r="R135" s="33">
        <v>1.7104363061973951E-2</v>
      </c>
      <c r="S135" s="33">
        <v>1.7024960879077063E-2</v>
      </c>
      <c r="T135" s="33">
        <v>1.7339051459298149E-2</v>
      </c>
      <c r="U135" s="33">
        <v>1.7944436945813293E-2</v>
      </c>
      <c r="V135" s="33">
        <v>1.7707447342635622E-2</v>
      </c>
      <c r="W135" s="33">
        <v>1.7503282036426947E-2</v>
      </c>
      <c r="X135" s="33">
        <v>1.7290457890688574E-2</v>
      </c>
      <c r="Y135" s="33">
        <v>1.7166149982270028E-2</v>
      </c>
      <c r="Z135" s="33">
        <v>1.7309626826904553E-2</v>
      </c>
      <c r="AA135" s="33">
        <v>1.7515464860793438E-2</v>
      </c>
    </row>
    <row r="136" spans="1:27" x14ac:dyDescent="0.35">
      <c r="A136" s="31" t="s">
        <v>120</v>
      </c>
      <c r="B136" s="31" t="s">
        <v>74</v>
      </c>
      <c r="C136" s="33">
        <v>4.6438332787958163E-2</v>
      </c>
      <c r="D136" s="33">
        <v>5.1287598540722686E-2</v>
      </c>
      <c r="E136" s="33">
        <v>5.0247698369786577E-2</v>
      </c>
      <c r="F136" s="33">
        <v>4.9484150483749559E-2</v>
      </c>
      <c r="G136" s="33">
        <v>4.6421964087984761E-2</v>
      </c>
      <c r="H136" s="33">
        <v>4.0724941835685154E-2</v>
      </c>
      <c r="I136" s="33">
        <v>3.8710147222694405E-2</v>
      </c>
      <c r="J136" s="33">
        <v>3.6556927945520248E-2</v>
      </c>
      <c r="K136" s="33">
        <v>3.8210046254677783E-2</v>
      </c>
      <c r="L136" s="33">
        <v>3.0279782440959593E-2</v>
      </c>
      <c r="M136" s="33">
        <v>2.4201998180171456E-2</v>
      </c>
      <c r="N136" s="33">
        <v>2.1903053911038511E-2</v>
      </c>
      <c r="O136" s="33">
        <v>2.0103200608114064E-2</v>
      </c>
      <c r="P136" s="33">
        <v>1.9636432156873235E-2</v>
      </c>
      <c r="Q136" s="33">
        <v>2.0150075869469118E-2</v>
      </c>
      <c r="R136" s="33">
        <v>2.0122732255978975E-2</v>
      </c>
      <c r="S136" s="33">
        <v>2.0029450253638528E-2</v>
      </c>
      <c r="T136" s="33">
        <v>2.0399165759169252E-2</v>
      </c>
      <c r="U136" s="33">
        <v>2.1111108188733487E-2</v>
      </c>
      <c r="V136" s="33">
        <v>2.0832168913934593E-2</v>
      </c>
      <c r="W136" s="33">
        <v>2.0591981290303128E-2</v>
      </c>
      <c r="X136" s="33">
        <v>2.0341753548260334E-2</v>
      </c>
      <c r="Y136" s="33">
        <v>2.0195527654309906E-2</v>
      </c>
      <c r="Z136" s="33">
        <v>2.0364241371539513E-2</v>
      </c>
      <c r="AA136" s="33">
        <v>2.0606625704928421E-2</v>
      </c>
    </row>
    <row r="138" spans="1:27" x14ac:dyDescent="0.35">
      <c r="A138" s="19" t="s">
        <v>117</v>
      </c>
      <c r="B138" s="19" t="s">
        <v>118</v>
      </c>
      <c r="C138" s="19" t="s">
        <v>75</v>
      </c>
      <c r="D138" s="19" t="s">
        <v>82</v>
      </c>
      <c r="E138" s="19" t="s">
        <v>83</v>
      </c>
      <c r="F138" s="19" t="s">
        <v>84</v>
      </c>
      <c r="G138" s="19" t="s">
        <v>85</v>
      </c>
      <c r="H138" s="19" t="s">
        <v>86</v>
      </c>
      <c r="I138" s="19" t="s">
        <v>87</v>
      </c>
      <c r="J138" s="19" t="s">
        <v>88</v>
      </c>
      <c r="K138" s="19" t="s">
        <v>89</v>
      </c>
      <c r="L138" s="19" t="s">
        <v>90</v>
      </c>
      <c r="M138" s="19" t="s">
        <v>91</v>
      </c>
      <c r="N138" s="19" t="s">
        <v>92</v>
      </c>
      <c r="O138" s="19" t="s">
        <v>93</v>
      </c>
      <c r="P138" s="19" t="s">
        <v>94</v>
      </c>
      <c r="Q138" s="19" t="s">
        <v>95</v>
      </c>
      <c r="R138" s="19" t="s">
        <v>96</v>
      </c>
      <c r="S138" s="19" t="s">
        <v>97</v>
      </c>
      <c r="T138" s="19" t="s">
        <v>98</v>
      </c>
      <c r="U138" s="19" t="s">
        <v>99</v>
      </c>
      <c r="V138" s="19" t="s">
        <v>100</v>
      </c>
      <c r="W138" s="19" t="s">
        <v>101</v>
      </c>
      <c r="X138" s="19" t="s">
        <v>102</v>
      </c>
      <c r="Y138" s="19" t="s">
        <v>103</v>
      </c>
      <c r="Z138" s="19" t="s">
        <v>104</v>
      </c>
      <c r="AA138" s="19" t="s">
        <v>105</v>
      </c>
    </row>
    <row r="139" spans="1:27" x14ac:dyDescent="0.35">
      <c r="A139" s="31" t="s">
        <v>121</v>
      </c>
      <c r="B139" s="31" t="s">
        <v>22</v>
      </c>
      <c r="C139" s="33" t="s">
        <v>152</v>
      </c>
      <c r="D139" s="33" t="s">
        <v>152</v>
      </c>
      <c r="E139" s="33" t="s">
        <v>152</v>
      </c>
      <c r="F139" s="33" t="s">
        <v>152</v>
      </c>
      <c r="G139" s="33" t="s">
        <v>152</v>
      </c>
      <c r="H139" s="33" t="s">
        <v>152</v>
      </c>
      <c r="I139" s="33" t="s">
        <v>152</v>
      </c>
      <c r="J139" s="33" t="s">
        <v>152</v>
      </c>
      <c r="K139" s="33" t="s">
        <v>152</v>
      </c>
      <c r="L139" s="33" t="s">
        <v>152</v>
      </c>
      <c r="M139" s="33" t="s">
        <v>152</v>
      </c>
      <c r="N139" s="33" t="s">
        <v>152</v>
      </c>
      <c r="O139" s="33" t="s">
        <v>152</v>
      </c>
      <c r="P139" s="33" t="s">
        <v>152</v>
      </c>
      <c r="Q139" s="33" t="s">
        <v>152</v>
      </c>
      <c r="R139" s="33" t="s">
        <v>152</v>
      </c>
      <c r="S139" s="33" t="s">
        <v>152</v>
      </c>
      <c r="T139" s="33" t="s">
        <v>152</v>
      </c>
      <c r="U139" s="33" t="s">
        <v>152</v>
      </c>
      <c r="V139" s="33" t="s">
        <v>152</v>
      </c>
      <c r="W139" s="33" t="s">
        <v>152</v>
      </c>
      <c r="X139" s="33" t="s">
        <v>152</v>
      </c>
      <c r="Y139" s="33" t="s">
        <v>152</v>
      </c>
      <c r="Z139" s="33" t="s">
        <v>152</v>
      </c>
      <c r="AA139" s="33" t="s">
        <v>152</v>
      </c>
    </row>
    <row r="140" spans="1:27" x14ac:dyDescent="0.35">
      <c r="A140" s="31" t="s">
        <v>121</v>
      </c>
      <c r="B140" s="31" t="s">
        <v>73</v>
      </c>
      <c r="C140" s="33">
        <v>3.3404497443666248E-2</v>
      </c>
      <c r="D140" s="33">
        <v>3.38480974597581E-2</v>
      </c>
      <c r="E140" s="33">
        <v>3.456093812375776E-2</v>
      </c>
      <c r="F140" s="33">
        <v>3.4647868519461063E-2</v>
      </c>
      <c r="G140" s="33">
        <v>3.2077953897079493E-2</v>
      </c>
      <c r="H140" s="33">
        <v>2.8308346094281827E-2</v>
      </c>
      <c r="I140" s="33">
        <v>2.5666813414585876E-2</v>
      </c>
      <c r="J140" s="33">
        <v>2.3162864086461701E-2</v>
      </c>
      <c r="K140" s="33">
        <v>2.2885310223357661E-2</v>
      </c>
      <c r="L140" s="33">
        <v>1.9033940488183299E-2</v>
      </c>
      <c r="M140" s="33">
        <v>1.5417804278908355E-2</v>
      </c>
      <c r="N140" s="33">
        <v>1.4247904259269953E-2</v>
      </c>
      <c r="O140" s="33">
        <v>1.3289468844057789E-2</v>
      </c>
      <c r="P140" s="33">
        <v>1.3833462676803514E-2</v>
      </c>
      <c r="Q140" s="33">
        <v>1.4967887603529137E-2</v>
      </c>
      <c r="R140" s="33">
        <v>1.4978660119258072E-2</v>
      </c>
      <c r="S140" s="33">
        <v>1.5231178874696581E-2</v>
      </c>
      <c r="T140" s="33">
        <v>1.5632907219967837E-2</v>
      </c>
      <c r="U140" s="33">
        <v>1.6199844137013211E-2</v>
      </c>
      <c r="V140" s="33">
        <v>1.6113574586131885E-2</v>
      </c>
      <c r="W140" s="33">
        <v>1.5924152924855668E-2</v>
      </c>
      <c r="X140" s="33">
        <v>1.5726434941167877E-2</v>
      </c>
      <c r="Y140" s="33">
        <v>1.560140797886986E-2</v>
      </c>
      <c r="Z140" s="33">
        <v>1.5719576173805691E-2</v>
      </c>
      <c r="AA140" s="33">
        <v>1.5844244570136976E-2</v>
      </c>
    </row>
    <row r="141" spans="1:27" x14ac:dyDescent="0.35">
      <c r="A141" s="31" t="s">
        <v>121</v>
      </c>
      <c r="B141" s="31" t="s">
        <v>74</v>
      </c>
      <c r="C141" s="33">
        <v>3.9298521454468945E-2</v>
      </c>
      <c r="D141" s="33">
        <v>3.9821291035582865E-2</v>
      </c>
      <c r="E141" s="33">
        <v>4.0660349183467621E-2</v>
      </c>
      <c r="F141" s="33">
        <v>4.0762737766367123E-2</v>
      </c>
      <c r="G141" s="33">
        <v>3.7738383599369568E-2</v>
      </c>
      <c r="H141" s="33">
        <v>3.330351485025497E-2</v>
      </c>
      <c r="I141" s="33">
        <v>3.0196482460889573E-2</v>
      </c>
      <c r="J141" s="33">
        <v>2.7250515922661613E-2</v>
      </c>
      <c r="K141" s="33">
        <v>2.6923803340688033E-2</v>
      </c>
      <c r="L141" s="33">
        <v>2.2392747930549576E-2</v>
      </c>
      <c r="M141" s="33">
        <v>1.8138341416236076E-2</v>
      </c>
      <c r="N141" s="33">
        <v>1.6761981055315942E-2</v>
      </c>
      <c r="O141" s="33">
        <v>1.5634834665307389E-2</v>
      </c>
      <c r="P141" s="33">
        <v>1.6274777292160592E-2</v>
      </c>
      <c r="Q141" s="33">
        <v>1.760955172504889E-2</v>
      </c>
      <c r="R141" s="33">
        <v>1.7621999251312109E-2</v>
      </c>
      <c r="S141" s="33">
        <v>1.7918968769758806E-2</v>
      </c>
      <c r="T141" s="33">
        <v>1.8392274231446664E-2</v>
      </c>
      <c r="U141" s="33">
        <v>1.905889705833692E-2</v>
      </c>
      <c r="V141" s="33">
        <v>1.8956997550525035E-2</v>
      </c>
      <c r="W141" s="33">
        <v>1.8735084558719212E-2</v>
      </c>
      <c r="X141" s="33">
        <v>1.8501856999587486E-2</v>
      </c>
      <c r="Y141" s="33">
        <v>1.8354553076686264E-2</v>
      </c>
      <c r="Z141" s="33">
        <v>1.8493421929969316E-2</v>
      </c>
      <c r="AA141" s="33">
        <v>1.864040814698947E-2</v>
      </c>
    </row>
    <row r="143" spans="1:27" x14ac:dyDescent="0.35">
      <c r="A143" s="19" t="s">
        <v>117</v>
      </c>
      <c r="B143" s="19" t="s">
        <v>118</v>
      </c>
      <c r="C143" s="19" t="s">
        <v>75</v>
      </c>
      <c r="D143" s="19" t="s">
        <v>82</v>
      </c>
      <c r="E143" s="19" t="s">
        <v>83</v>
      </c>
      <c r="F143" s="19" t="s">
        <v>84</v>
      </c>
      <c r="G143" s="19" t="s">
        <v>85</v>
      </c>
      <c r="H143" s="19" t="s">
        <v>86</v>
      </c>
      <c r="I143" s="19" t="s">
        <v>87</v>
      </c>
      <c r="J143" s="19" t="s">
        <v>88</v>
      </c>
      <c r="K143" s="19" t="s">
        <v>89</v>
      </c>
      <c r="L143" s="19" t="s">
        <v>90</v>
      </c>
      <c r="M143" s="19" t="s">
        <v>91</v>
      </c>
      <c r="N143" s="19" t="s">
        <v>92</v>
      </c>
      <c r="O143" s="19" t="s">
        <v>93</v>
      </c>
      <c r="P143" s="19" t="s">
        <v>94</v>
      </c>
      <c r="Q143" s="19" t="s">
        <v>95</v>
      </c>
      <c r="R143" s="19" t="s">
        <v>96</v>
      </c>
      <c r="S143" s="19" t="s">
        <v>97</v>
      </c>
      <c r="T143" s="19" t="s">
        <v>98</v>
      </c>
      <c r="U143" s="19" t="s">
        <v>99</v>
      </c>
      <c r="V143" s="19" t="s">
        <v>100</v>
      </c>
      <c r="W143" s="19" t="s">
        <v>101</v>
      </c>
      <c r="X143" s="19" t="s">
        <v>102</v>
      </c>
      <c r="Y143" s="19" t="s">
        <v>103</v>
      </c>
      <c r="Z143" s="19" t="s">
        <v>104</v>
      </c>
      <c r="AA143" s="19" t="s">
        <v>105</v>
      </c>
    </row>
    <row r="144" spans="1:27" x14ac:dyDescent="0.35">
      <c r="A144" s="31" t="s">
        <v>122</v>
      </c>
      <c r="B144" s="31" t="s">
        <v>22</v>
      </c>
      <c r="C144" s="33" t="s">
        <v>152</v>
      </c>
      <c r="D144" s="33" t="s">
        <v>152</v>
      </c>
      <c r="E144" s="33" t="s">
        <v>152</v>
      </c>
      <c r="F144" s="33" t="s">
        <v>152</v>
      </c>
      <c r="G144" s="33" t="s">
        <v>152</v>
      </c>
      <c r="H144" s="33" t="s">
        <v>152</v>
      </c>
      <c r="I144" s="33" t="s">
        <v>152</v>
      </c>
      <c r="J144" s="33" t="s">
        <v>152</v>
      </c>
      <c r="K144" s="33" t="s">
        <v>152</v>
      </c>
      <c r="L144" s="33" t="s">
        <v>152</v>
      </c>
      <c r="M144" s="33" t="s">
        <v>152</v>
      </c>
      <c r="N144" s="33" t="s">
        <v>152</v>
      </c>
      <c r="O144" s="33" t="s">
        <v>152</v>
      </c>
      <c r="P144" s="33" t="s">
        <v>152</v>
      </c>
      <c r="Q144" s="33" t="s">
        <v>152</v>
      </c>
      <c r="R144" s="33" t="s">
        <v>152</v>
      </c>
      <c r="S144" s="33" t="s">
        <v>152</v>
      </c>
      <c r="T144" s="33" t="s">
        <v>152</v>
      </c>
      <c r="U144" s="33" t="s">
        <v>152</v>
      </c>
      <c r="V144" s="33" t="s">
        <v>152</v>
      </c>
      <c r="W144" s="33" t="s">
        <v>152</v>
      </c>
      <c r="X144" s="33" t="s">
        <v>152</v>
      </c>
      <c r="Y144" s="33" t="s">
        <v>152</v>
      </c>
      <c r="Z144" s="33" t="s">
        <v>152</v>
      </c>
      <c r="AA144" s="33" t="s">
        <v>152</v>
      </c>
    </row>
    <row r="145" spans="1:27" x14ac:dyDescent="0.35">
      <c r="A145" s="31" t="s">
        <v>122</v>
      </c>
      <c r="B145" s="31" t="s">
        <v>73</v>
      </c>
      <c r="C145" s="33">
        <v>6.3853670497616324E-2</v>
      </c>
      <c r="D145" s="33">
        <v>4.8653959551250167E-2</v>
      </c>
      <c r="E145" s="33">
        <v>4.6664913574883428E-2</v>
      </c>
      <c r="F145" s="33">
        <v>4.1619412255664984E-2</v>
      </c>
      <c r="G145" s="33">
        <v>3.7359471968807532E-2</v>
      </c>
      <c r="H145" s="33">
        <v>3.248904658183846E-2</v>
      </c>
      <c r="I145" s="33">
        <v>2.8887454743777428E-2</v>
      </c>
      <c r="J145" s="33">
        <v>2.5635953320336108E-2</v>
      </c>
      <c r="K145" s="33">
        <v>2.3553178436698151E-2</v>
      </c>
      <c r="L145" s="33">
        <v>2.0551582596894939E-2</v>
      </c>
      <c r="M145" s="33">
        <v>1.6925847350625179E-2</v>
      </c>
      <c r="N145" s="33">
        <v>1.563671600724386E-2</v>
      </c>
      <c r="O145" s="33">
        <v>1.4536797070745691E-2</v>
      </c>
      <c r="P145" s="33">
        <v>1.4189710910086925E-2</v>
      </c>
      <c r="Q145" s="33">
        <v>1.4544755105218356E-2</v>
      </c>
      <c r="R145" s="33">
        <v>1.4535599560338923E-2</v>
      </c>
      <c r="S145" s="33">
        <v>1.4734889198269138E-2</v>
      </c>
      <c r="T145" s="33">
        <v>1.524434410037038E-2</v>
      </c>
      <c r="U145" s="33">
        <v>1.5795792713237625E-2</v>
      </c>
      <c r="V145" s="33">
        <v>1.5685093009281153E-2</v>
      </c>
      <c r="W145" s="33">
        <v>1.561708705593429E-2</v>
      </c>
      <c r="X145" s="33">
        <v>1.5504201811329228E-2</v>
      </c>
      <c r="Y145" s="33">
        <v>1.5441382047541767E-2</v>
      </c>
      <c r="Z145" s="33">
        <v>1.5448540971430266E-2</v>
      </c>
      <c r="AA145" s="33">
        <v>1.5672452418472513E-2</v>
      </c>
    </row>
    <row r="146" spans="1:27" x14ac:dyDescent="0.35">
      <c r="A146" s="31" t="s">
        <v>122</v>
      </c>
      <c r="B146" s="31" t="s">
        <v>74</v>
      </c>
      <c r="C146" s="33">
        <v>7.5121733410209446E-2</v>
      </c>
      <c r="D146" s="33">
        <v>5.7238756796838493E-2</v>
      </c>
      <c r="E146" s="33">
        <v>5.4902057167601048E-2</v>
      </c>
      <c r="F146" s="33">
        <v>4.8965104228169548E-2</v>
      </c>
      <c r="G146" s="33">
        <v>4.3952776832099617E-2</v>
      </c>
      <c r="H146" s="33">
        <v>3.8222646665247974E-2</v>
      </c>
      <c r="I146" s="33">
        <v>3.3986054354162458E-2</v>
      </c>
      <c r="J146" s="33">
        <v>3.0159293766033643E-2</v>
      </c>
      <c r="K146" s="33">
        <v>2.7708258787836375E-2</v>
      </c>
      <c r="L146" s="33">
        <v>2.4179028197333814E-2</v>
      </c>
      <c r="M146" s="33">
        <v>1.9911643096191489E-2</v>
      </c>
      <c r="N146" s="33">
        <v>1.8396285372828381E-2</v>
      </c>
      <c r="O146" s="33">
        <v>1.7101804734523156E-2</v>
      </c>
      <c r="P146" s="33">
        <v>1.669395955597109E-2</v>
      </c>
      <c r="Q146" s="33">
        <v>1.7111319329785862E-2</v>
      </c>
      <c r="R146" s="33">
        <v>1.7100698538654206E-2</v>
      </c>
      <c r="S146" s="33">
        <v>1.7335175413507386E-2</v>
      </c>
      <c r="T146" s="33">
        <v>1.7934751467572781E-2</v>
      </c>
      <c r="U146" s="33">
        <v>1.8583146469253548E-2</v>
      </c>
      <c r="V146" s="33">
        <v>1.845221737267282E-2</v>
      </c>
      <c r="W146" s="33">
        <v>1.8372997982929268E-2</v>
      </c>
      <c r="X146" s="33">
        <v>1.824003570801852E-2</v>
      </c>
      <c r="Y146" s="33">
        <v>1.8166182504329619E-2</v>
      </c>
      <c r="Z146" s="33">
        <v>1.817514652282156E-2</v>
      </c>
      <c r="AA146" s="33">
        <v>1.8437993884478348E-2</v>
      </c>
    </row>
    <row r="148" spans="1:27" x14ac:dyDescent="0.35">
      <c r="A148" s="19" t="s">
        <v>117</v>
      </c>
      <c r="B148" s="19" t="s">
        <v>118</v>
      </c>
      <c r="C148" s="19" t="s">
        <v>75</v>
      </c>
      <c r="D148" s="19" t="s">
        <v>82</v>
      </c>
      <c r="E148" s="19" t="s">
        <v>83</v>
      </c>
      <c r="F148" s="19" t="s">
        <v>84</v>
      </c>
      <c r="G148" s="19" t="s">
        <v>85</v>
      </c>
      <c r="H148" s="19" t="s">
        <v>86</v>
      </c>
      <c r="I148" s="19" t="s">
        <v>87</v>
      </c>
      <c r="J148" s="19" t="s">
        <v>88</v>
      </c>
      <c r="K148" s="19" t="s">
        <v>89</v>
      </c>
      <c r="L148" s="19" t="s">
        <v>90</v>
      </c>
      <c r="M148" s="19" t="s">
        <v>91</v>
      </c>
      <c r="N148" s="19" t="s">
        <v>92</v>
      </c>
      <c r="O148" s="19" t="s">
        <v>93</v>
      </c>
      <c r="P148" s="19" t="s">
        <v>94</v>
      </c>
      <c r="Q148" s="19" t="s">
        <v>95</v>
      </c>
      <c r="R148" s="19" t="s">
        <v>96</v>
      </c>
      <c r="S148" s="19" t="s">
        <v>97</v>
      </c>
      <c r="T148" s="19" t="s">
        <v>98</v>
      </c>
      <c r="U148" s="19" t="s">
        <v>99</v>
      </c>
      <c r="V148" s="19" t="s">
        <v>100</v>
      </c>
      <c r="W148" s="19" t="s">
        <v>101</v>
      </c>
      <c r="X148" s="19" t="s">
        <v>102</v>
      </c>
      <c r="Y148" s="19" t="s">
        <v>103</v>
      </c>
      <c r="Z148" s="19" t="s">
        <v>104</v>
      </c>
      <c r="AA148" s="19" t="s">
        <v>105</v>
      </c>
    </row>
    <row r="149" spans="1:27" x14ac:dyDescent="0.35">
      <c r="A149" s="31" t="s">
        <v>123</v>
      </c>
      <c r="B149" s="31" t="s">
        <v>22</v>
      </c>
      <c r="C149" s="33" t="s">
        <v>152</v>
      </c>
      <c r="D149" s="33" t="s">
        <v>152</v>
      </c>
      <c r="E149" s="33" t="s">
        <v>152</v>
      </c>
      <c r="F149" s="33" t="s">
        <v>152</v>
      </c>
      <c r="G149" s="33" t="s">
        <v>152</v>
      </c>
      <c r="H149" s="33" t="s">
        <v>152</v>
      </c>
      <c r="I149" s="33" t="s">
        <v>152</v>
      </c>
      <c r="J149" s="33" t="s">
        <v>152</v>
      </c>
      <c r="K149" s="33" t="s">
        <v>152</v>
      </c>
      <c r="L149" s="33" t="s">
        <v>152</v>
      </c>
      <c r="M149" s="33" t="s">
        <v>152</v>
      </c>
      <c r="N149" s="33" t="s">
        <v>152</v>
      </c>
      <c r="O149" s="33" t="s">
        <v>152</v>
      </c>
      <c r="P149" s="33" t="s">
        <v>152</v>
      </c>
      <c r="Q149" s="33" t="s">
        <v>152</v>
      </c>
      <c r="R149" s="33" t="s">
        <v>152</v>
      </c>
      <c r="S149" s="33" t="s">
        <v>152</v>
      </c>
      <c r="T149" s="33" t="s">
        <v>152</v>
      </c>
      <c r="U149" s="33" t="s">
        <v>152</v>
      </c>
      <c r="V149" s="33" t="s">
        <v>152</v>
      </c>
      <c r="W149" s="33" t="s">
        <v>152</v>
      </c>
      <c r="X149" s="33" t="s">
        <v>152</v>
      </c>
      <c r="Y149" s="33" t="s">
        <v>152</v>
      </c>
      <c r="Z149" s="33" t="s">
        <v>152</v>
      </c>
      <c r="AA149" s="33" t="s">
        <v>152</v>
      </c>
    </row>
    <row r="150" spans="1:27" x14ac:dyDescent="0.35">
      <c r="A150" s="31" t="s">
        <v>123</v>
      </c>
      <c r="B150" s="31" t="s">
        <v>73</v>
      </c>
      <c r="C150" s="33">
        <v>3.2426304523906983E-2</v>
      </c>
      <c r="D150" s="33">
        <v>3.4436071254163224E-2</v>
      </c>
      <c r="E150" s="33">
        <v>3.3924679318914422E-2</v>
      </c>
      <c r="F150" s="33">
        <v>3.2715199101302321E-2</v>
      </c>
      <c r="G150" s="33">
        <v>2.9199328883892886E-2</v>
      </c>
      <c r="H150" s="33">
        <v>2.5071102114277311E-2</v>
      </c>
      <c r="I150" s="33">
        <v>2.2850244542409911E-2</v>
      </c>
      <c r="J150" s="33">
        <v>2.0957988934159868E-2</v>
      </c>
      <c r="K150" s="33">
        <v>2.2184642773232507E-2</v>
      </c>
      <c r="L150" s="33">
        <v>1.8938753836703459E-2</v>
      </c>
      <c r="M150" s="33">
        <v>1.5884751571263987E-2</v>
      </c>
      <c r="N150" s="33">
        <v>1.5291028286217787E-2</v>
      </c>
      <c r="O150" s="33">
        <v>1.4394751290898178E-2</v>
      </c>
      <c r="P150" s="33">
        <v>1.4987264358798515E-2</v>
      </c>
      <c r="Q150" s="33">
        <v>1.6117804538510059E-2</v>
      </c>
      <c r="R150" s="33">
        <v>1.6107294376696203E-2</v>
      </c>
      <c r="S150" s="33">
        <v>1.6323267904383727E-2</v>
      </c>
      <c r="T150" s="33">
        <v>1.6722983612515164E-2</v>
      </c>
      <c r="U150" s="33">
        <v>1.727381519674585E-2</v>
      </c>
      <c r="V150" s="33">
        <v>1.7045098236237701E-2</v>
      </c>
      <c r="W150" s="33">
        <v>1.681759485148723E-2</v>
      </c>
      <c r="X150" s="33">
        <v>1.6554502369814785E-2</v>
      </c>
      <c r="Y150" s="33">
        <v>1.6365926165319015E-2</v>
      </c>
      <c r="Z150" s="33">
        <v>1.6337092488188116E-2</v>
      </c>
      <c r="AA150" s="33">
        <v>1.6382302020005669E-2</v>
      </c>
    </row>
    <row r="151" spans="1:27" x14ac:dyDescent="0.35">
      <c r="A151" s="31" t="s">
        <v>123</v>
      </c>
      <c r="B151" s="31" t="s">
        <v>74</v>
      </c>
      <c r="C151" s="33">
        <v>3.8163266176659827E-2</v>
      </c>
      <c r="D151" s="33">
        <v>4.0509981668019342E-2</v>
      </c>
      <c r="E151" s="33">
        <v>3.9907712409667562E-2</v>
      </c>
      <c r="F151" s="33">
        <v>3.8487307117795376E-2</v>
      </c>
      <c r="G151" s="33">
        <v>3.4356398758352287E-2</v>
      </c>
      <c r="H151" s="33">
        <v>2.9495665226783322E-2</v>
      </c>
      <c r="I151" s="33">
        <v>2.6881286166439866E-2</v>
      </c>
      <c r="J151" s="33">
        <v>2.4658555795473332E-2</v>
      </c>
      <c r="K151" s="33">
        <v>2.6099081485179906E-2</v>
      </c>
      <c r="L151" s="33">
        <v>2.2283216264635742E-2</v>
      </c>
      <c r="M151" s="33">
        <v>1.8686738384889628E-2</v>
      </c>
      <c r="N151" s="33">
        <v>1.7988604730211348E-2</v>
      </c>
      <c r="O151" s="33">
        <v>1.693464734945796E-2</v>
      </c>
      <c r="P151" s="33">
        <v>1.7631557084293044E-2</v>
      </c>
      <c r="Q151" s="33">
        <v>1.896227927686343E-2</v>
      </c>
      <c r="R151" s="33">
        <v>1.8949562338415445E-2</v>
      </c>
      <c r="S151" s="33">
        <v>1.9204723890650414E-2</v>
      </c>
      <c r="T151" s="33">
        <v>1.9674210088698983E-2</v>
      </c>
      <c r="U151" s="33">
        <v>2.0322932506270024E-2</v>
      </c>
      <c r="V151" s="33">
        <v>2.0052616429060786E-2</v>
      </c>
      <c r="W151" s="33">
        <v>1.9785998739282624E-2</v>
      </c>
      <c r="X151" s="33">
        <v>1.9476619615078041E-2</v>
      </c>
      <c r="Y151" s="33">
        <v>1.9252499774315875E-2</v>
      </c>
      <c r="Z151" s="33">
        <v>1.9220087109530378E-2</v>
      </c>
      <c r="AA151" s="33">
        <v>1.9273111290539921E-2</v>
      </c>
    </row>
  </sheetData>
  <sheetProtection algorithmName="SHA-512" hashValue="Tav/d7bMQzTMhueXxyQ6Xc2fg9+rMCsTSoMtkPyBbZkGGE+dW6d0TpYB3GDrCoaaDUj4CTzCN7SvUERKK7Ugpw==" saltValue="CflwGEVOQ5LzAROWYL59Gw==" spinCount="100000"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95">
    <tabColor rgb="FFFFC000"/>
  </sheetPr>
  <dimension ref="A1:AA151"/>
  <sheetViews>
    <sheetView zoomScale="85" zoomScaleNormal="85" workbookViewId="0"/>
  </sheetViews>
  <sheetFormatPr defaultColWidth="9.1796875" defaultRowHeight="14.5" x14ac:dyDescent="0.35"/>
  <cols>
    <col min="1" max="1" width="16" style="13" customWidth="1"/>
    <col min="2" max="2" width="30.54296875" style="13" customWidth="1"/>
    <col min="3" max="27" width="9.453125" style="13" customWidth="1"/>
    <col min="28" max="16384" width="9.1796875" style="13"/>
  </cols>
  <sheetData>
    <row r="1" spans="1:27" s="30" customFormat="1" ht="23.25" customHeight="1" x14ac:dyDescent="0.35">
      <c r="A1" s="29" t="s">
        <v>144</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s="30" customFormat="1" x14ac:dyDescent="0.35"/>
    <row r="3" spans="1:27" s="30" customFormat="1" x14ac:dyDescent="0.35"/>
    <row r="4" spans="1:27" x14ac:dyDescent="0.35">
      <c r="A4" s="18" t="s">
        <v>116</v>
      </c>
      <c r="B4" s="18"/>
      <c r="C4" s="30"/>
      <c r="D4" s="30"/>
      <c r="E4" s="30"/>
      <c r="F4" s="30"/>
      <c r="G4" s="30"/>
      <c r="H4" s="30"/>
      <c r="I4" s="30"/>
      <c r="J4" s="30"/>
      <c r="K4" s="30"/>
      <c r="L4" s="30"/>
      <c r="M4" s="30"/>
      <c r="N4" s="30"/>
      <c r="O4" s="30"/>
      <c r="P4" s="30"/>
      <c r="Q4" s="30"/>
      <c r="R4" s="30"/>
      <c r="S4" s="30"/>
      <c r="T4" s="30"/>
      <c r="U4" s="30"/>
      <c r="V4" s="30"/>
      <c r="W4" s="30"/>
      <c r="X4" s="30"/>
      <c r="Y4" s="30"/>
      <c r="Z4" s="30"/>
      <c r="AA4" s="30"/>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100924.09949999998</v>
      </c>
      <c r="D6" s="34">
        <v>86843.887300000002</v>
      </c>
      <c r="E6" s="34">
        <v>89615.424569999974</v>
      </c>
      <c r="F6" s="34">
        <v>89124.696659999987</v>
      </c>
      <c r="G6" s="34">
        <v>84436.594219999999</v>
      </c>
      <c r="H6" s="34">
        <v>81267.935700000002</v>
      </c>
      <c r="I6" s="34">
        <v>79392.917469999986</v>
      </c>
      <c r="J6" s="34">
        <v>74897.837000015104</v>
      </c>
      <c r="K6" s="34">
        <v>77547.450460015127</v>
      </c>
      <c r="L6" s="34">
        <v>77927.438350015145</v>
      </c>
      <c r="M6" s="34">
        <v>75340.736400015216</v>
      </c>
      <c r="N6" s="34">
        <v>72453.699600015127</v>
      </c>
      <c r="O6" s="34">
        <v>74890.761600015103</v>
      </c>
      <c r="P6" s="34">
        <v>73394.217700015113</v>
      </c>
      <c r="Q6" s="34">
        <v>45112.583100015217</v>
      </c>
      <c r="R6" s="34">
        <v>41773.624500015132</v>
      </c>
      <c r="S6" s="34">
        <v>33740.581800015127</v>
      </c>
      <c r="T6" s="34">
        <v>35294.324000015113</v>
      </c>
      <c r="U6" s="34">
        <v>34504.214900015213</v>
      </c>
      <c r="V6" s="34">
        <v>33018.956300015103</v>
      </c>
      <c r="W6" s="34">
        <v>31878.451800015129</v>
      </c>
      <c r="X6" s="34">
        <v>20681.44040001513</v>
      </c>
      <c r="Y6" s="34">
        <v>17043.668600015222</v>
      </c>
      <c r="Z6" s="34">
        <v>14415.837900015131</v>
      </c>
      <c r="AA6" s="34">
        <v>12046.290700015141</v>
      </c>
    </row>
    <row r="7" spans="1:27" x14ac:dyDescent="0.35">
      <c r="A7" s="31" t="s">
        <v>38</v>
      </c>
      <c r="B7" s="31" t="s">
        <v>68</v>
      </c>
      <c r="C7" s="34">
        <v>33727.293799999978</v>
      </c>
      <c r="D7" s="34">
        <v>30947.506699999998</v>
      </c>
      <c r="E7" s="34">
        <v>33310.058700000001</v>
      </c>
      <c r="F7" s="34">
        <v>33878.576499999996</v>
      </c>
      <c r="G7" s="34">
        <v>34644.799099999997</v>
      </c>
      <c r="H7" s="34">
        <v>34130.546099999992</v>
      </c>
      <c r="I7" s="34">
        <v>32545.926999999985</v>
      </c>
      <c r="J7" s="34">
        <v>33078.129800007526</v>
      </c>
      <c r="K7" s="34">
        <v>29286.318800007524</v>
      </c>
      <c r="L7" s="34">
        <v>29650.929800007518</v>
      </c>
      <c r="M7" s="34">
        <v>27108.929900007573</v>
      </c>
      <c r="N7" s="34">
        <v>24288.091100007528</v>
      </c>
      <c r="O7" s="34">
        <v>24392.269800007529</v>
      </c>
      <c r="P7" s="34">
        <v>24560.329700007529</v>
      </c>
      <c r="Q7" s="34">
        <v>24125.321000007574</v>
      </c>
      <c r="R7" s="34">
        <v>23442.369300007529</v>
      </c>
      <c r="S7" s="34">
        <v>22208.232200007529</v>
      </c>
      <c r="T7" s="34">
        <v>21213.268600007526</v>
      </c>
      <c r="U7" s="34">
        <v>22351.574700007575</v>
      </c>
      <c r="V7" s="34">
        <v>23387.325700007525</v>
      </c>
      <c r="W7" s="34">
        <v>23193.159900007529</v>
      </c>
      <c r="X7" s="34">
        <v>22860.07230000753</v>
      </c>
      <c r="Y7" s="34">
        <v>23005.448000007564</v>
      </c>
      <c r="Z7" s="34">
        <v>22774.340700007513</v>
      </c>
      <c r="AA7" s="34">
        <v>23096.910800007532</v>
      </c>
    </row>
    <row r="8" spans="1:27" x14ac:dyDescent="0.35">
      <c r="A8" s="31" t="s">
        <v>38</v>
      </c>
      <c r="B8" s="31" t="s">
        <v>18</v>
      </c>
      <c r="C8" s="34">
        <v>2946.6609002999999</v>
      </c>
      <c r="D8" s="34">
        <v>2360.4435590449398</v>
      </c>
      <c r="E8" s="34">
        <v>1965.7208445438989</v>
      </c>
      <c r="F8" s="34">
        <v>1857.6852751475999</v>
      </c>
      <c r="G8" s="34">
        <v>1837.98121293337</v>
      </c>
      <c r="H8" s="34">
        <v>1837.9812360269</v>
      </c>
      <c r="I8" s="34">
        <v>1837.9813485702998</v>
      </c>
      <c r="J8" s="34">
        <v>1837.9815676955998</v>
      </c>
      <c r="K8" s="34">
        <v>1837.98219775596</v>
      </c>
      <c r="L8" s="34">
        <v>1838.8568624446998</v>
      </c>
      <c r="M8" s="34">
        <v>1838.0765208283997</v>
      </c>
      <c r="N8" s="34">
        <v>4785.6507147720977</v>
      </c>
      <c r="O8" s="34">
        <v>5729.1313903575974</v>
      </c>
      <c r="P8" s="34">
        <v>3798.0383002953004</v>
      </c>
      <c r="Q8" s="34">
        <v>8333.6560689155012</v>
      </c>
      <c r="R8" s="34">
        <v>4742.3813545212988</v>
      </c>
      <c r="S8" s="34">
        <v>5284.0713575274995</v>
      </c>
      <c r="T8" s="34">
        <v>5860.7972211993001</v>
      </c>
      <c r="U8" s="34">
        <v>5645.0184964925984</v>
      </c>
      <c r="V8" s="34">
        <v>4455.0472587098002</v>
      </c>
      <c r="W8" s="34">
        <v>5708.4553859070002</v>
      </c>
      <c r="X8" s="34">
        <v>13457.031870362001</v>
      </c>
      <c r="Y8" s="34">
        <v>10538.271334793</v>
      </c>
      <c r="Z8" s="34">
        <v>8818.5642519800003</v>
      </c>
      <c r="AA8" s="34">
        <v>7382.1115777701998</v>
      </c>
    </row>
    <row r="9" spans="1:27" x14ac:dyDescent="0.35">
      <c r="A9" s="31" t="s">
        <v>38</v>
      </c>
      <c r="B9" s="31" t="s">
        <v>30</v>
      </c>
      <c r="C9" s="34">
        <v>781.68924599999991</v>
      </c>
      <c r="D9" s="34">
        <v>758.30227000000002</v>
      </c>
      <c r="E9" s="34">
        <v>802.38820599999997</v>
      </c>
      <c r="F9" s="34">
        <v>91.894982999999996</v>
      </c>
      <c r="G9" s="34">
        <v>84.096524634559998</v>
      </c>
      <c r="H9" s="34">
        <v>91.017775999999998</v>
      </c>
      <c r="I9" s="34">
        <v>86.124987000000004</v>
      </c>
      <c r="J9" s="34">
        <v>84.096444500920001</v>
      </c>
      <c r="K9" s="34">
        <v>84.740387699999999</v>
      </c>
      <c r="L9" s="34">
        <v>86.001852999999997</v>
      </c>
      <c r="M9" s="34">
        <v>93.296951000000007</v>
      </c>
      <c r="N9" s="34">
        <v>135.21167</v>
      </c>
      <c r="O9" s="34">
        <v>111.38407000000001</v>
      </c>
      <c r="P9" s="34">
        <v>159.74520999999999</v>
      </c>
      <c r="Q9" s="34">
        <v>181.55083999999999</v>
      </c>
      <c r="R9" s="34">
        <v>79.338295000000002</v>
      </c>
      <c r="S9" s="34">
        <v>149.18827999999999</v>
      </c>
      <c r="T9" s="34">
        <v>153.17135999999999</v>
      </c>
      <c r="U9" s="34">
        <v>0</v>
      </c>
      <c r="V9" s="34">
        <v>0</v>
      </c>
      <c r="W9" s="34">
        <v>0</v>
      </c>
      <c r="X9" s="34">
        <v>0</v>
      </c>
      <c r="Y9" s="34">
        <v>0</v>
      </c>
      <c r="Z9" s="34">
        <v>0</v>
      </c>
      <c r="AA9" s="34">
        <v>0</v>
      </c>
    </row>
    <row r="10" spans="1:27" x14ac:dyDescent="0.35">
      <c r="A10" s="31" t="s">
        <v>38</v>
      </c>
      <c r="B10" s="31" t="s">
        <v>63</v>
      </c>
      <c r="C10" s="34">
        <v>106.11464963802003</v>
      </c>
      <c r="D10" s="34">
        <v>89.269597343325984</v>
      </c>
      <c r="E10" s="34">
        <v>152.34326291791399</v>
      </c>
      <c r="F10" s="34">
        <v>22.300242120432969</v>
      </c>
      <c r="G10" s="34">
        <v>0.66594990473400018</v>
      </c>
      <c r="H10" s="34">
        <v>9.064757646895</v>
      </c>
      <c r="I10" s="34">
        <v>2.6809285827480003</v>
      </c>
      <c r="J10" s="34">
        <v>1.5424060688020003</v>
      </c>
      <c r="K10" s="34">
        <v>0.64402338635800016</v>
      </c>
      <c r="L10" s="34">
        <v>8.2942347092230015</v>
      </c>
      <c r="M10" s="34">
        <v>13.51015963871999</v>
      </c>
      <c r="N10" s="34">
        <v>225.78639836145601</v>
      </c>
      <c r="O10" s="34">
        <v>247.04745612120999</v>
      </c>
      <c r="P10" s="34">
        <v>155.80609289122</v>
      </c>
      <c r="Q10" s="34">
        <v>1157.81059403066</v>
      </c>
      <c r="R10" s="34">
        <v>844.05583913536884</v>
      </c>
      <c r="S10" s="34">
        <v>1378.0632296169999</v>
      </c>
      <c r="T10" s="34">
        <v>1438.5860598865388</v>
      </c>
      <c r="U10" s="34">
        <v>2131.77667212795</v>
      </c>
      <c r="V10" s="34">
        <v>1869.4094119890299</v>
      </c>
      <c r="W10" s="34">
        <v>2833.6032985810393</v>
      </c>
      <c r="X10" s="34">
        <v>3921.2091574360102</v>
      </c>
      <c r="Y10" s="34">
        <v>5437.2891581145004</v>
      </c>
      <c r="Z10" s="34">
        <v>2888.8769566869</v>
      </c>
      <c r="AA10" s="34">
        <v>3132.2709209853997</v>
      </c>
    </row>
    <row r="11" spans="1:27" x14ac:dyDescent="0.35">
      <c r="A11" s="31" t="s">
        <v>38</v>
      </c>
      <c r="B11" s="31" t="s">
        <v>62</v>
      </c>
      <c r="C11" s="34">
        <v>12512.120467699995</v>
      </c>
      <c r="D11" s="34">
        <v>15977.2903415</v>
      </c>
      <c r="E11" s="34">
        <v>12935.767397999998</v>
      </c>
      <c r="F11" s="34">
        <v>14327.528360399998</v>
      </c>
      <c r="G11" s="34">
        <v>16080.250702014398</v>
      </c>
      <c r="H11" s="34">
        <v>15013.652943999999</v>
      </c>
      <c r="I11" s="34">
        <v>15092.971176356898</v>
      </c>
      <c r="J11" s="34">
        <v>17611.439791368626</v>
      </c>
      <c r="K11" s="34">
        <v>15328.375917999998</v>
      </c>
      <c r="L11" s="34">
        <v>13119.495828499999</v>
      </c>
      <c r="M11" s="34">
        <v>16331.646714699995</v>
      </c>
      <c r="N11" s="34">
        <v>13942.681827</v>
      </c>
      <c r="O11" s="34">
        <v>14891.470254299995</v>
      </c>
      <c r="P11" s="34">
        <v>16752.35864359999</v>
      </c>
      <c r="Q11" s="34">
        <v>15784.854159999997</v>
      </c>
      <c r="R11" s="34">
        <v>15546.128028999992</v>
      </c>
      <c r="S11" s="34">
        <v>17440.697317999995</v>
      </c>
      <c r="T11" s="34">
        <v>15156.254099999998</v>
      </c>
      <c r="U11" s="34">
        <v>12826.199646999998</v>
      </c>
      <c r="V11" s="34">
        <v>16143.970730999996</v>
      </c>
      <c r="W11" s="34">
        <v>13023.980441999996</v>
      </c>
      <c r="X11" s="34">
        <v>13811.968394999996</v>
      </c>
      <c r="Y11" s="34">
        <v>15684.391149999999</v>
      </c>
      <c r="Z11" s="34">
        <v>14415.360985000001</v>
      </c>
      <c r="AA11" s="34">
        <v>14515.629949999995</v>
      </c>
    </row>
    <row r="12" spans="1:27" x14ac:dyDescent="0.35">
      <c r="A12" s="31" t="s">
        <v>38</v>
      </c>
      <c r="B12" s="31" t="s">
        <v>66</v>
      </c>
      <c r="C12" s="34">
        <v>27454.776996999975</v>
      </c>
      <c r="D12" s="34">
        <v>33705.241284312186</v>
      </c>
      <c r="E12" s="34">
        <v>31985.969731585963</v>
      </c>
      <c r="F12" s="34">
        <v>31922.525591874844</v>
      </c>
      <c r="G12" s="34">
        <v>33701.330562623465</v>
      </c>
      <c r="H12" s="34">
        <v>35891.690566401659</v>
      </c>
      <c r="I12" s="34">
        <v>39034.667105254324</v>
      </c>
      <c r="J12" s="34">
        <v>41572.158491117465</v>
      </c>
      <c r="K12" s="34">
        <v>41904.560785028669</v>
      </c>
      <c r="L12" s="34">
        <v>42402.166798355727</v>
      </c>
      <c r="M12" s="34">
        <v>44697.948947466066</v>
      </c>
      <c r="N12" s="34">
        <v>45493.561413217205</v>
      </c>
      <c r="O12" s="34">
        <v>43987.5862816023</v>
      </c>
      <c r="P12" s="34">
        <v>48628.442173950963</v>
      </c>
      <c r="Q12" s="34">
        <v>64377.572527626995</v>
      </c>
      <c r="R12" s="34">
        <v>73770.495434011595</v>
      </c>
      <c r="S12" s="34">
        <v>82144.270428246862</v>
      </c>
      <c r="T12" s="34">
        <v>81195.190046072588</v>
      </c>
      <c r="U12" s="34">
        <v>81293.243955081794</v>
      </c>
      <c r="V12" s="34">
        <v>80253.592628634287</v>
      </c>
      <c r="W12" s="34">
        <v>77553.81803791337</v>
      </c>
      <c r="X12" s="34">
        <v>78931.360142541598</v>
      </c>
      <c r="Y12" s="34">
        <v>85738.021709522203</v>
      </c>
      <c r="Z12" s="34">
        <v>90441.312701495714</v>
      </c>
      <c r="AA12" s="34">
        <v>91830.576927657778</v>
      </c>
    </row>
    <row r="13" spans="1:27" x14ac:dyDescent="0.35">
      <c r="A13" s="31" t="s">
        <v>38</v>
      </c>
      <c r="B13" s="31" t="s">
        <v>65</v>
      </c>
      <c r="C13" s="34">
        <v>14736.164764569095</v>
      </c>
      <c r="D13" s="34">
        <v>20572.132440383852</v>
      </c>
      <c r="E13" s="34">
        <v>20678.846980805254</v>
      </c>
      <c r="F13" s="34">
        <v>20855.281014005799</v>
      </c>
      <c r="G13" s="34">
        <v>21946.867690998359</v>
      </c>
      <c r="H13" s="34">
        <v>23427.305322590433</v>
      </c>
      <c r="I13" s="34">
        <v>24234.235973964853</v>
      </c>
      <c r="J13" s="34">
        <v>26245.5961686503</v>
      </c>
      <c r="K13" s="34">
        <v>29011.692784888186</v>
      </c>
      <c r="L13" s="34">
        <v>31156.537277331965</v>
      </c>
      <c r="M13" s="34">
        <v>31686.156569865896</v>
      </c>
      <c r="N13" s="34">
        <v>39601.350738582994</v>
      </c>
      <c r="O13" s="34">
        <v>38021.524120188093</v>
      </c>
      <c r="P13" s="34">
        <v>36828.5854179612</v>
      </c>
      <c r="Q13" s="34">
        <v>43067.075956727982</v>
      </c>
      <c r="R13" s="34">
        <v>43066.201120484198</v>
      </c>
      <c r="S13" s="34">
        <v>45817.304716969193</v>
      </c>
      <c r="T13" s="34">
        <v>48249.128345422294</v>
      </c>
      <c r="U13" s="34">
        <v>50518.015229676297</v>
      </c>
      <c r="V13" s="34">
        <v>51373.508656006794</v>
      </c>
      <c r="W13" s="34">
        <v>57341.885062835696</v>
      </c>
      <c r="X13" s="34">
        <v>59014.377083443091</v>
      </c>
      <c r="Y13" s="34">
        <v>56843.745670410994</v>
      </c>
      <c r="Z13" s="34">
        <v>59716.573053340893</v>
      </c>
      <c r="AA13" s="34">
        <v>61706.571993967897</v>
      </c>
    </row>
    <row r="14" spans="1:27" x14ac:dyDescent="0.35">
      <c r="A14" s="31" t="s">
        <v>38</v>
      </c>
      <c r="B14" s="31" t="s">
        <v>34</v>
      </c>
      <c r="C14" s="34">
        <v>169.95020864299997</v>
      </c>
      <c r="D14" s="34">
        <v>183.9786664719999</v>
      </c>
      <c r="E14" s="34">
        <v>197.94013641289999</v>
      </c>
      <c r="F14" s="34">
        <v>188.37720209679992</v>
      </c>
      <c r="G14" s="34">
        <v>194.59130665459989</v>
      </c>
      <c r="H14" s="34">
        <v>202.17195056979998</v>
      </c>
      <c r="I14" s="34">
        <v>207.38178080749989</v>
      </c>
      <c r="J14" s="34">
        <v>192.52385214869994</v>
      </c>
      <c r="K14" s="34">
        <v>211.39356136720002</v>
      </c>
      <c r="L14" s="34">
        <v>1022.4196215283997</v>
      </c>
      <c r="M14" s="34">
        <v>1061.2225732280001</v>
      </c>
      <c r="N14" s="34">
        <v>3605.5779128019999</v>
      </c>
      <c r="O14" s="34">
        <v>3753.339150503999</v>
      </c>
      <c r="P14" s="34">
        <v>3728.4748056239978</v>
      </c>
      <c r="Q14" s="34">
        <v>4998.0913039280003</v>
      </c>
      <c r="R14" s="34">
        <v>5055.4777077440003</v>
      </c>
      <c r="S14" s="34">
        <v>4878.7118539909998</v>
      </c>
      <c r="T14" s="34">
        <v>4842.343279273</v>
      </c>
      <c r="U14" s="34">
        <v>4900.6351508770003</v>
      </c>
      <c r="V14" s="34">
        <v>4815.3285754220005</v>
      </c>
      <c r="W14" s="34">
        <v>6941.9417575259995</v>
      </c>
      <c r="X14" s="34">
        <v>7130.1902176639987</v>
      </c>
      <c r="Y14" s="34">
        <v>7071.4021221509902</v>
      </c>
      <c r="Z14" s="34">
        <v>8449.6195534289982</v>
      </c>
      <c r="AA14" s="34">
        <v>8506.7136779170014</v>
      </c>
    </row>
    <row r="15" spans="1:27" x14ac:dyDescent="0.35">
      <c r="A15" s="31" t="s">
        <v>38</v>
      </c>
      <c r="B15" s="31" t="s">
        <v>70</v>
      </c>
      <c r="C15" s="34">
        <v>114.74288030000001</v>
      </c>
      <c r="D15" s="34">
        <v>46.965466899999996</v>
      </c>
      <c r="E15" s="34">
        <v>144.23370799999998</v>
      </c>
      <c r="F15" s="34">
        <v>145.4548926860989</v>
      </c>
      <c r="G15" s="34">
        <v>422.15683362509998</v>
      </c>
      <c r="H15" s="34">
        <v>670.58767820820003</v>
      </c>
      <c r="I15" s="34">
        <v>764.98136926550001</v>
      </c>
      <c r="J15" s="34">
        <v>1030.8575939376001</v>
      </c>
      <c r="K15" s="34">
        <v>1590.4019463668999</v>
      </c>
      <c r="L15" s="34">
        <v>2273.9614479469001</v>
      </c>
      <c r="M15" s="34">
        <v>1561.8558888581999</v>
      </c>
      <c r="N15" s="34">
        <v>5328.8179011744996</v>
      </c>
      <c r="O15" s="34">
        <v>4347.049514062599</v>
      </c>
      <c r="P15" s="34">
        <v>4865.1581569051996</v>
      </c>
      <c r="Q15" s="34">
        <v>5706.2237828279995</v>
      </c>
      <c r="R15" s="34">
        <v>4858.6752674302988</v>
      </c>
      <c r="S15" s="34">
        <v>8586.3595277579989</v>
      </c>
      <c r="T15" s="34">
        <v>8278.6825411299997</v>
      </c>
      <c r="U15" s="34">
        <v>9113.6142482089999</v>
      </c>
      <c r="V15" s="34">
        <v>8685.0406081669989</v>
      </c>
      <c r="W15" s="34">
        <v>9438.366673544002</v>
      </c>
      <c r="X15" s="34">
        <v>8750.6457957279999</v>
      </c>
      <c r="Y15" s="34">
        <v>9007.2709546839978</v>
      </c>
      <c r="Z15" s="34">
        <v>11923.736613936999</v>
      </c>
      <c r="AA15" s="34">
        <v>11820.591584138998</v>
      </c>
    </row>
    <row r="16" spans="1:27" x14ac:dyDescent="0.35">
      <c r="A16" s="31" t="s">
        <v>38</v>
      </c>
      <c r="B16" s="31" t="s">
        <v>52</v>
      </c>
      <c r="C16" s="34">
        <v>89.393882919999996</v>
      </c>
      <c r="D16" s="34">
        <v>96.634435199999885</v>
      </c>
      <c r="E16" s="34">
        <v>90.323207029999992</v>
      </c>
      <c r="F16" s="34">
        <v>136.92046649</v>
      </c>
      <c r="G16" s="34">
        <v>192.99523217999999</v>
      </c>
      <c r="H16" s="34">
        <v>244.79048874999989</v>
      </c>
      <c r="I16" s="34">
        <v>305.27910846999987</v>
      </c>
      <c r="J16" s="34">
        <v>349.77504944999998</v>
      </c>
      <c r="K16" s="34">
        <v>471.40213102000001</v>
      </c>
      <c r="L16" s="34">
        <v>545.71990212999913</v>
      </c>
      <c r="M16" s="34">
        <v>632.3152663999997</v>
      </c>
      <c r="N16" s="34">
        <v>676.13743889999989</v>
      </c>
      <c r="O16" s="34">
        <v>723.36142389999907</v>
      </c>
      <c r="P16" s="34">
        <v>815.84865260000015</v>
      </c>
      <c r="Q16" s="34">
        <v>923.68761800000004</v>
      </c>
      <c r="R16" s="34">
        <v>1029.613137699999</v>
      </c>
      <c r="S16" s="34">
        <v>1046.5249474999998</v>
      </c>
      <c r="T16" s="34">
        <v>1112.1817216999991</v>
      </c>
      <c r="U16" s="34">
        <v>1219.5498897999989</v>
      </c>
      <c r="V16" s="34">
        <v>1299.6471898</v>
      </c>
      <c r="W16" s="34">
        <v>1323.834779</v>
      </c>
      <c r="X16" s="34">
        <v>1364.1567113999997</v>
      </c>
      <c r="Y16" s="34">
        <v>1409.5170252</v>
      </c>
      <c r="Z16" s="34">
        <v>1481.3361692999997</v>
      </c>
      <c r="AA16" s="34">
        <v>1526.4985119999999</v>
      </c>
    </row>
    <row r="17" spans="1:27" x14ac:dyDescent="0.35">
      <c r="A17" s="38" t="s">
        <v>127</v>
      </c>
      <c r="B17" s="38"/>
      <c r="C17" s="35">
        <v>193188.92032520703</v>
      </c>
      <c r="D17" s="35">
        <v>191254.07349258428</v>
      </c>
      <c r="E17" s="35">
        <v>191446.51969385301</v>
      </c>
      <c r="F17" s="35">
        <v>192080.48862654864</v>
      </c>
      <c r="G17" s="35">
        <v>192732.58596310893</v>
      </c>
      <c r="H17" s="35">
        <v>191669.19440266586</v>
      </c>
      <c r="I17" s="35">
        <v>192227.50598972908</v>
      </c>
      <c r="J17" s="35">
        <v>195328.78166942438</v>
      </c>
      <c r="K17" s="35">
        <v>195001.76535678181</v>
      </c>
      <c r="L17" s="35">
        <v>196189.72100436426</v>
      </c>
      <c r="M17" s="35">
        <v>197110.30216352188</v>
      </c>
      <c r="N17" s="35">
        <v>200926.03346195639</v>
      </c>
      <c r="O17" s="35">
        <v>202271.17497259181</v>
      </c>
      <c r="P17" s="35">
        <v>204277.5232387213</v>
      </c>
      <c r="Q17" s="35">
        <v>202140.42424732391</v>
      </c>
      <c r="R17" s="35">
        <v>203264.59387217509</v>
      </c>
      <c r="S17" s="35">
        <v>208162.40933038323</v>
      </c>
      <c r="T17" s="35">
        <v>208560.71973260338</v>
      </c>
      <c r="U17" s="35">
        <v>209270.04360040143</v>
      </c>
      <c r="V17" s="35">
        <v>210501.81068636253</v>
      </c>
      <c r="W17" s="35">
        <v>211533.35392725977</v>
      </c>
      <c r="X17" s="35">
        <v>212677.45934880537</v>
      </c>
      <c r="Y17" s="35">
        <v>214290.83562286349</v>
      </c>
      <c r="Z17" s="35">
        <v>213470.86654852616</v>
      </c>
      <c r="AA17" s="35">
        <v>213710.36287040394</v>
      </c>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49194.133899999979</v>
      </c>
      <c r="D20" s="34">
        <v>40623.723699999995</v>
      </c>
      <c r="E20" s="34">
        <v>41331.151699999995</v>
      </c>
      <c r="F20" s="34">
        <v>40000.900999999991</v>
      </c>
      <c r="G20" s="34">
        <v>37558.126099999994</v>
      </c>
      <c r="H20" s="34">
        <v>34792.036700000004</v>
      </c>
      <c r="I20" s="34">
        <v>34970.890999999996</v>
      </c>
      <c r="J20" s="34">
        <v>34428.455400007559</v>
      </c>
      <c r="K20" s="34">
        <v>36859.205300007568</v>
      </c>
      <c r="L20" s="34">
        <v>37705.622400007574</v>
      </c>
      <c r="M20" s="34">
        <v>35607.62040000761</v>
      </c>
      <c r="N20" s="34">
        <v>25926.896000007568</v>
      </c>
      <c r="O20" s="34">
        <v>26674.200400007565</v>
      </c>
      <c r="P20" s="34">
        <v>26559.128100007547</v>
      </c>
      <c r="Q20" s="34">
        <v>6566.0273000076113</v>
      </c>
      <c r="R20" s="34">
        <v>8592.4638000075647</v>
      </c>
      <c r="S20" s="34">
        <v>8672.4003000075663</v>
      </c>
      <c r="T20" s="34">
        <v>8672.3997000075651</v>
      </c>
      <c r="U20" s="34">
        <v>8672.399900007611</v>
      </c>
      <c r="V20" s="34">
        <v>7839.7798000075654</v>
      </c>
      <c r="W20" s="34">
        <v>8449.4872000075648</v>
      </c>
      <c r="X20" s="34">
        <v>7.565674E-9</v>
      </c>
      <c r="Y20" s="34">
        <v>7.6114090000000008E-9</v>
      </c>
      <c r="Z20" s="34">
        <v>7.5656919999999892E-9</v>
      </c>
      <c r="AA20" s="34">
        <v>7.5709640000000005E-9</v>
      </c>
    </row>
    <row r="21" spans="1:27" s="30" customFormat="1"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s="30" customFormat="1" x14ac:dyDescent="0.35">
      <c r="A22" s="31" t="s">
        <v>119</v>
      </c>
      <c r="B22" s="31" t="s">
        <v>18</v>
      </c>
      <c r="C22" s="34">
        <v>23.742868300000001</v>
      </c>
      <c r="D22" s="34">
        <v>34.692242814339998</v>
      </c>
      <c r="E22" s="34">
        <v>34.692385200799997</v>
      </c>
      <c r="F22" s="34">
        <v>65.527649276799906</v>
      </c>
      <c r="G22" s="34">
        <v>65.527622638470007</v>
      </c>
      <c r="H22" s="34">
        <v>65.527743883499994</v>
      </c>
      <c r="I22" s="34">
        <v>65.527799453699998</v>
      </c>
      <c r="J22" s="34">
        <v>65.527827265699997</v>
      </c>
      <c r="K22" s="34">
        <v>65.528053380859987</v>
      </c>
      <c r="L22" s="34">
        <v>66.401790763400001</v>
      </c>
      <c r="M22" s="34">
        <v>65.621330107400013</v>
      </c>
      <c r="N22" s="34">
        <v>1608.9597882364001</v>
      </c>
      <c r="O22" s="34">
        <v>1904.5669880948001</v>
      </c>
      <c r="P22" s="34">
        <v>1220.2422107</v>
      </c>
      <c r="Q22" s="34">
        <v>2117.3246137810002</v>
      </c>
      <c r="R22" s="34">
        <v>1516.773334189</v>
      </c>
      <c r="S22" s="34">
        <v>1986.1811548000003</v>
      </c>
      <c r="T22" s="34">
        <v>2301.779055</v>
      </c>
      <c r="U22" s="34">
        <v>2454.3227009999991</v>
      </c>
      <c r="V22" s="34">
        <v>1627.8371588</v>
      </c>
      <c r="W22" s="34">
        <v>2295.262843</v>
      </c>
      <c r="X22" s="34">
        <v>9487.7366000000002</v>
      </c>
      <c r="Y22" s="34">
        <v>6735.9657000000007</v>
      </c>
      <c r="Z22" s="34">
        <v>5615.1646000000001</v>
      </c>
      <c r="AA22" s="34">
        <v>5690.8230000000003</v>
      </c>
    </row>
    <row r="23" spans="1:27" s="30" customFormat="1"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s="30" customFormat="1" x14ac:dyDescent="0.35">
      <c r="A24" s="31" t="s">
        <v>119</v>
      </c>
      <c r="B24" s="31" t="s">
        <v>63</v>
      </c>
      <c r="C24" s="34">
        <v>3.0208316562400004</v>
      </c>
      <c r="D24" s="34">
        <v>4.3736774246099994</v>
      </c>
      <c r="E24" s="34">
        <v>3.3741250051199998</v>
      </c>
      <c r="F24" s="34">
        <v>3.0932180283749897</v>
      </c>
      <c r="G24" s="34">
        <v>1.6937100199999981E-3</v>
      </c>
      <c r="H24" s="34">
        <v>1.8283253699999998E-3</v>
      </c>
      <c r="I24" s="34">
        <v>1.9246838699999999E-3</v>
      </c>
      <c r="J24" s="34">
        <v>1.9932261899999978E-3</v>
      </c>
      <c r="K24" s="34">
        <v>0.14197000296000004</v>
      </c>
      <c r="L24" s="34">
        <v>3.6547971878499999</v>
      </c>
      <c r="M24" s="34">
        <v>3.0772551906599999</v>
      </c>
      <c r="N24" s="34">
        <v>30.752433509939994</v>
      </c>
      <c r="O24" s="34">
        <v>22.796315711509997</v>
      </c>
      <c r="P24" s="34">
        <v>20.155679354699998</v>
      </c>
      <c r="Q24" s="34">
        <v>570.92281173930007</v>
      </c>
      <c r="R24" s="34">
        <v>496.64848415969902</v>
      </c>
      <c r="S24" s="34">
        <v>626.93124956770009</v>
      </c>
      <c r="T24" s="34">
        <v>785.91978028399899</v>
      </c>
      <c r="U24" s="34">
        <v>1154.4245963328001</v>
      </c>
      <c r="V24" s="34">
        <v>1165.1736282899001</v>
      </c>
      <c r="W24" s="34">
        <v>1705.0505325831991</v>
      </c>
      <c r="X24" s="34">
        <v>2471.1947736545999</v>
      </c>
      <c r="Y24" s="34">
        <v>3374.2670834726</v>
      </c>
      <c r="Z24" s="34">
        <v>1636.4925440970001</v>
      </c>
      <c r="AA24" s="34">
        <v>1653.0469701243001</v>
      </c>
    </row>
    <row r="25" spans="1:27" s="30" customFormat="1" x14ac:dyDescent="0.35">
      <c r="A25" s="31" t="s">
        <v>119</v>
      </c>
      <c r="B25" s="31" t="s">
        <v>62</v>
      </c>
      <c r="C25" s="34">
        <v>1927.3793000000001</v>
      </c>
      <c r="D25" s="34">
        <v>1854.7800499999992</v>
      </c>
      <c r="E25" s="34">
        <v>1763.916082</v>
      </c>
      <c r="F25" s="34">
        <v>2331.9485363999993</v>
      </c>
      <c r="G25" s="34">
        <v>2400.8838480144</v>
      </c>
      <c r="H25" s="34">
        <v>2451.8021399999998</v>
      </c>
      <c r="I25" s="34">
        <v>2398.1229018568997</v>
      </c>
      <c r="J25" s="34">
        <v>3231.0359083686399</v>
      </c>
      <c r="K25" s="34">
        <v>2794.1980100000001</v>
      </c>
      <c r="L25" s="34">
        <v>2760.4673699999989</v>
      </c>
      <c r="M25" s="34">
        <v>2359.3442999999997</v>
      </c>
      <c r="N25" s="34">
        <v>3042.659185</v>
      </c>
      <c r="O25" s="34">
        <v>3254.7569199999989</v>
      </c>
      <c r="P25" s="34">
        <v>3447.0528599999989</v>
      </c>
      <c r="Q25" s="34">
        <v>3476.1109849999993</v>
      </c>
      <c r="R25" s="34">
        <v>3299.788215999999</v>
      </c>
      <c r="S25" s="34">
        <v>3869.7002339999981</v>
      </c>
      <c r="T25" s="34">
        <v>3276.7244699999992</v>
      </c>
      <c r="U25" s="34">
        <v>3031.4075400000002</v>
      </c>
      <c r="V25" s="34">
        <v>2940.6098460000003</v>
      </c>
      <c r="W25" s="34">
        <v>2745.3454099999999</v>
      </c>
      <c r="X25" s="34">
        <v>3062.94677</v>
      </c>
      <c r="Y25" s="34">
        <v>3235.0150239999998</v>
      </c>
      <c r="Z25" s="34">
        <v>3055.7031150000003</v>
      </c>
      <c r="AA25" s="34">
        <v>3143.1976199999999</v>
      </c>
    </row>
    <row r="26" spans="1:27" s="30" customFormat="1" x14ac:dyDescent="0.35">
      <c r="A26" s="31" t="s">
        <v>119</v>
      </c>
      <c r="B26" s="31" t="s">
        <v>66</v>
      </c>
      <c r="C26" s="34">
        <v>5592.5280439999997</v>
      </c>
      <c r="D26" s="34">
        <v>7118.8167825758792</v>
      </c>
      <c r="E26" s="34">
        <v>6683.1667542938758</v>
      </c>
      <c r="F26" s="34">
        <v>6487.0488001306676</v>
      </c>
      <c r="G26" s="34">
        <v>6687.9189421032979</v>
      </c>
      <c r="H26" s="34">
        <v>7101.8349030771697</v>
      </c>
      <c r="I26" s="34">
        <v>7074.2612198850065</v>
      </c>
      <c r="J26" s="34">
        <v>6396.4264727683258</v>
      </c>
      <c r="K26" s="34">
        <v>6005.1934425244399</v>
      </c>
      <c r="L26" s="34">
        <v>6548.2152746605361</v>
      </c>
      <c r="M26" s="34">
        <v>7280.2465469130484</v>
      </c>
      <c r="N26" s="34">
        <v>6788.8703448409005</v>
      </c>
      <c r="O26" s="34">
        <v>6850.8469066177977</v>
      </c>
      <c r="P26" s="34">
        <v>9487.6307509648013</v>
      </c>
      <c r="Q26" s="34">
        <v>17399.098422055602</v>
      </c>
      <c r="R26" s="34">
        <v>17093.9176355448</v>
      </c>
      <c r="S26" s="34">
        <v>16693.322092999402</v>
      </c>
      <c r="T26" s="34">
        <v>15153.311981382098</v>
      </c>
      <c r="U26" s="34">
        <v>15970.813007647001</v>
      </c>
      <c r="V26" s="34">
        <v>15280.679676311498</v>
      </c>
      <c r="W26" s="34">
        <v>15883.146530771399</v>
      </c>
      <c r="X26" s="34">
        <v>17035.700866045296</v>
      </c>
      <c r="Y26" s="34">
        <v>18183.8425856822</v>
      </c>
      <c r="Z26" s="34">
        <v>18909.554813538598</v>
      </c>
      <c r="AA26" s="34">
        <v>18644.204858196095</v>
      </c>
    </row>
    <row r="27" spans="1:27" s="30" customFormat="1" x14ac:dyDescent="0.35">
      <c r="A27" s="31" t="s">
        <v>119</v>
      </c>
      <c r="B27" s="31" t="s">
        <v>65</v>
      </c>
      <c r="C27" s="34">
        <v>5725.0767210889189</v>
      </c>
      <c r="D27" s="34">
        <v>9228.9192574001463</v>
      </c>
      <c r="E27" s="34">
        <v>9159.4140698097799</v>
      </c>
      <c r="F27" s="34">
        <v>9861.5127933504464</v>
      </c>
      <c r="G27" s="34">
        <v>9649.5305245672043</v>
      </c>
      <c r="H27" s="34">
        <v>10419.626345342092</v>
      </c>
      <c r="I27" s="34">
        <v>10464.300259635069</v>
      </c>
      <c r="J27" s="34">
        <v>9424.3026665256602</v>
      </c>
      <c r="K27" s="34">
        <v>9788.1647626818576</v>
      </c>
      <c r="L27" s="34">
        <v>11373.653877416864</v>
      </c>
      <c r="M27" s="34">
        <v>11535.584979060101</v>
      </c>
      <c r="N27" s="34">
        <v>17849.755486645598</v>
      </c>
      <c r="O27" s="34">
        <v>17274.372728986498</v>
      </c>
      <c r="P27" s="34">
        <v>16642.970751815996</v>
      </c>
      <c r="Q27" s="34">
        <v>21356.4900286665</v>
      </c>
      <c r="R27" s="34">
        <v>21411.842873013695</v>
      </c>
      <c r="S27" s="34">
        <v>25216.289990480796</v>
      </c>
      <c r="T27" s="34">
        <v>25475.217252492697</v>
      </c>
      <c r="U27" s="34">
        <v>27003.444391917597</v>
      </c>
      <c r="V27" s="34">
        <v>27441.057746012601</v>
      </c>
      <c r="W27" s="34">
        <v>32655.535398971599</v>
      </c>
      <c r="X27" s="34">
        <v>34702.555305274698</v>
      </c>
      <c r="Y27" s="34">
        <v>33867.977927670501</v>
      </c>
      <c r="Z27" s="34">
        <v>36446.945271853496</v>
      </c>
      <c r="AA27" s="34">
        <v>38381.376237695004</v>
      </c>
    </row>
    <row r="28" spans="1:27" s="30" customFormat="1" x14ac:dyDescent="0.35">
      <c r="A28" s="31" t="s">
        <v>119</v>
      </c>
      <c r="B28" s="31" t="s">
        <v>34</v>
      </c>
      <c r="C28" s="34">
        <v>1.4813045300000001E-2</v>
      </c>
      <c r="D28" s="34">
        <v>1.5725729600000002E-2</v>
      </c>
      <c r="E28" s="34">
        <v>1.5576181E-2</v>
      </c>
      <c r="F28" s="34">
        <v>1.557864109999999E-2</v>
      </c>
      <c r="G28" s="34">
        <v>1.6097861800000002E-2</v>
      </c>
      <c r="H28" s="34">
        <v>2.09692278E-2</v>
      </c>
      <c r="I28" s="34">
        <v>2.5115165900000003E-2</v>
      </c>
      <c r="J28" s="34">
        <v>2.7761002900000002E-2</v>
      </c>
      <c r="K28" s="34">
        <v>2.7540372599999991E-2</v>
      </c>
      <c r="L28" s="34">
        <v>825.40636545799998</v>
      </c>
      <c r="M28" s="34">
        <v>861.91992048300006</v>
      </c>
      <c r="N28" s="34">
        <v>2797.3213979839998</v>
      </c>
      <c r="O28" s="34">
        <v>2755.3774326699995</v>
      </c>
      <c r="P28" s="34">
        <v>2737.1516482999987</v>
      </c>
      <c r="Q28" s="34">
        <v>3406.1210071649998</v>
      </c>
      <c r="R28" s="34">
        <v>3445.2621894459999</v>
      </c>
      <c r="S28" s="34">
        <v>3263.0771794470002</v>
      </c>
      <c r="T28" s="34">
        <v>3237.8599544839999</v>
      </c>
      <c r="U28" s="34">
        <v>3284.3696622800003</v>
      </c>
      <c r="V28" s="34">
        <v>3206.5879403250005</v>
      </c>
      <c r="W28" s="34">
        <v>4248.9275640529995</v>
      </c>
      <c r="X28" s="34">
        <v>4460.7061552659998</v>
      </c>
      <c r="Y28" s="34">
        <v>4435.7175974379898</v>
      </c>
      <c r="Z28" s="34">
        <v>4639.9781965419998</v>
      </c>
      <c r="AA28" s="34">
        <v>4620.9205586920007</v>
      </c>
    </row>
    <row r="29" spans="1:27" s="30" customFormat="1" x14ac:dyDescent="0.35">
      <c r="A29" s="31" t="s">
        <v>119</v>
      </c>
      <c r="B29" s="31" t="s">
        <v>70</v>
      </c>
      <c r="C29" s="34">
        <v>9.9922243000000002</v>
      </c>
      <c r="D29" s="34">
        <v>10.608116900000001</v>
      </c>
      <c r="E29" s="34">
        <v>26.632831999999993</v>
      </c>
      <c r="F29" s="34">
        <v>38.938679078199904</v>
      </c>
      <c r="G29" s="34">
        <v>350.17866046989997</v>
      </c>
      <c r="H29" s="34">
        <v>541.21440652019999</v>
      </c>
      <c r="I29" s="34">
        <v>606.42948336100005</v>
      </c>
      <c r="J29" s="34">
        <v>836.47367854829997</v>
      </c>
      <c r="K29" s="34">
        <v>1264.7134573325</v>
      </c>
      <c r="L29" s="34">
        <v>1812.7507092685003</v>
      </c>
      <c r="M29" s="34">
        <v>1212.0564399468999</v>
      </c>
      <c r="N29" s="34">
        <v>4580.1296803628993</v>
      </c>
      <c r="O29" s="34">
        <v>3621.0295943457991</v>
      </c>
      <c r="P29" s="34">
        <v>4210.6350591697001</v>
      </c>
      <c r="Q29" s="34">
        <v>5044.1422055689991</v>
      </c>
      <c r="R29" s="34">
        <v>4199.683805102999</v>
      </c>
      <c r="S29" s="34">
        <v>6494.7510579540003</v>
      </c>
      <c r="T29" s="34">
        <v>6137.3077632049999</v>
      </c>
      <c r="U29" s="34">
        <v>6839.1256146559999</v>
      </c>
      <c r="V29" s="34">
        <v>6539.2946541170004</v>
      </c>
      <c r="W29" s="34">
        <v>7233.725385576</v>
      </c>
      <c r="X29" s="34">
        <v>6599.8581152289998</v>
      </c>
      <c r="Y29" s="34">
        <v>6965.180201019999</v>
      </c>
      <c r="Z29" s="34">
        <v>7744.2505148029995</v>
      </c>
      <c r="AA29" s="34">
        <v>7605.9661452629989</v>
      </c>
    </row>
    <row r="30" spans="1:27" s="30" customFormat="1" x14ac:dyDescent="0.35">
      <c r="A30" s="36" t="s">
        <v>119</v>
      </c>
      <c r="B30" s="36" t="s">
        <v>52</v>
      </c>
      <c r="C30" s="27">
        <v>23.557749269999999</v>
      </c>
      <c r="D30" s="27">
        <v>34.749756619999978</v>
      </c>
      <c r="E30" s="27">
        <v>29.073332229999998</v>
      </c>
      <c r="F30" s="27">
        <v>54.074901520000004</v>
      </c>
      <c r="G30" s="27">
        <v>76.95098913999999</v>
      </c>
      <c r="H30" s="27">
        <v>96.84874074999999</v>
      </c>
      <c r="I30" s="27">
        <v>120.9511380699999</v>
      </c>
      <c r="J30" s="27">
        <v>141.64996239999999</v>
      </c>
      <c r="K30" s="27">
        <v>187.94399899999999</v>
      </c>
      <c r="L30" s="27">
        <v>245.68065489999901</v>
      </c>
      <c r="M30" s="27">
        <v>287.86076589999988</v>
      </c>
      <c r="N30" s="27">
        <v>295.41021330000001</v>
      </c>
      <c r="O30" s="27">
        <v>316.10974239999899</v>
      </c>
      <c r="P30" s="27">
        <v>352.77978130000002</v>
      </c>
      <c r="Q30" s="27">
        <v>398.83959600000003</v>
      </c>
      <c r="R30" s="27">
        <v>439.18676670000002</v>
      </c>
      <c r="S30" s="27">
        <v>441.18128449999995</v>
      </c>
      <c r="T30" s="27">
        <v>466.90891770000002</v>
      </c>
      <c r="U30" s="27">
        <v>505.1551978</v>
      </c>
      <c r="V30" s="27">
        <v>532.59112779999998</v>
      </c>
      <c r="W30" s="27">
        <v>543.529357</v>
      </c>
      <c r="X30" s="27">
        <v>553.30474539999989</v>
      </c>
      <c r="Y30" s="27">
        <v>565.80777620000003</v>
      </c>
      <c r="Z30" s="27">
        <v>603.48383929999977</v>
      </c>
      <c r="AA30" s="27">
        <v>615.83508300000005</v>
      </c>
    </row>
    <row r="31" spans="1:27" s="30" customFormat="1" x14ac:dyDescent="0.35">
      <c r="A31" s="38" t="s">
        <v>127</v>
      </c>
      <c r="B31" s="38"/>
      <c r="C31" s="35">
        <v>62465.881665045141</v>
      </c>
      <c r="D31" s="35">
        <v>58865.305710214976</v>
      </c>
      <c r="E31" s="35">
        <v>58975.71511630957</v>
      </c>
      <c r="F31" s="35">
        <v>58750.031997186285</v>
      </c>
      <c r="G31" s="35">
        <v>56361.988731033387</v>
      </c>
      <c r="H31" s="35">
        <v>54830.829660628129</v>
      </c>
      <c r="I31" s="35">
        <v>54973.105105514544</v>
      </c>
      <c r="J31" s="35">
        <v>53545.750268162083</v>
      </c>
      <c r="K31" s="35">
        <v>55512.431538597688</v>
      </c>
      <c r="L31" s="35">
        <v>58458.015510036224</v>
      </c>
      <c r="M31" s="35">
        <v>56851.494811278819</v>
      </c>
      <c r="N31" s="35">
        <v>55247.893238240409</v>
      </c>
      <c r="O31" s="35">
        <v>55981.540259418172</v>
      </c>
      <c r="P31" s="35">
        <v>57377.180352843046</v>
      </c>
      <c r="Q31" s="35">
        <v>51485.974161250007</v>
      </c>
      <c r="R31" s="35">
        <v>52411.434342914756</v>
      </c>
      <c r="S31" s="35">
        <v>57064.82502185546</v>
      </c>
      <c r="T31" s="35">
        <v>55665.352239166357</v>
      </c>
      <c r="U31" s="35">
        <v>58286.812136905006</v>
      </c>
      <c r="V31" s="35">
        <v>56295.137855421563</v>
      </c>
      <c r="W31" s="35">
        <v>63733.827915333764</v>
      </c>
      <c r="X31" s="35">
        <v>66760.134314982162</v>
      </c>
      <c r="Y31" s="35">
        <v>65397.068320832914</v>
      </c>
      <c r="Z31" s="35">
        <v>65663.860344496657</v>
      </c>
      <c r="AA31" s="35">
        <v>67512.648686022963</v>
      </c>
    </row>
    <row r="32" spans="1:27" s="30" customFormat="1" x14ac:dyDescent="0.35"/>
    <row r="33" spans="1:27" s="30" customFormat="1"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s="30" customFormat="1" x14ac:dyDescent="0.35">
      <c r="A34" s="31" t="s">
        <v>120</v>
      </c>
      <c r="B34" s="31" t="s">
        <v>60</v>
      </c>
      <c r="C34" s="34">
        <v>51729.965599999996</v>
      </c>
      <c r="D34" s="34">
        <v>46220.163600000007</v>
      </c>
      <c r="E34" s="34">
        <v>48284.272869999986</v>
      </c>
      <c r="F34" s="34">
        <v>49123.795659999996</v>
      </c>
      <c r="G34" s="34">
        <v>46878.468119999998</v>
      </c>
      <c r="H34" s="34">
        <v>46475.898999999998</v>
      </c>
      <c r="I34" s="34">
        <v>44422.026469999997</v>
      </c>
      <c r="J34" s="34">
        <v>40469.381600007553</v>
      </c>
      <c r="K34" s="34">
        <v>40688.245160007566</v>
      </c>
      <c r="L34" s="34">
        <v>40221.815950007564</v>
      </c>
      <c r="M34" s="34">
        <v>39733.116000007605</v>
      </c>
      <c r="N34" s="34">
        <v>46526.803600007566</v>
      </c>
      <c r="O34" s="34">
        <v>48216.561200007542</v>
      </c>
      <c r="P34" s="34">
        <v>46835.089600007559</v>
      </c>
      <c r="Q34" s="34">
        <v>38546.555800007605</v>
      </c>
      <c r="R34" s="34">
        <v>33181.160700007567</v>
      </c>
      <c r="S34" s="34">
        <v>25068.181500007562</v>
      </c>
      <c r="T34" s="34">
        <v>26621.924300007551</v>
      </c>
      <c r="U34" s="34">
        <v>25831.815000007602</v>
      </c>
      <c r="V34" s="34">
        <v>25179.176500007539</v>
      </c>
      <c r="W34" s="34">
        <v>23428.964600007563</v>
      </c>
      <c r="X34" s="34">
        <v>20681.440400007563</v>
      </c>
      <c r="Y34" s="34">
        <v>17043.668600007612</v>
      </c>
      <c r="Z34" s="34">
        <v>14415.837900007566</v>
      </c>
      <c r="AA34" s="34">
        <v>12046.29070000757</v>
      </c>
    </row>
    <row r="35" spans="1:27" s="30" customFormat="1"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s="30" customFormat="1" x14ac:dyDescent="0.35">
      <c r="A36" s="31" t="s">
        <v>120</v>
      </c>
      <c r="B36" s="31" t="s">
        <v>18</v>
      </c>
      <c r="C36" s="34">
        <v>1568.5667319999998</v>
      </c>
      <c r="D36" s="34">
        <v>1176.4358315564998</v>
      </c>
      <c r="E36" s="34">
        <v>1176.4385475620988</v>
      </c>
      <c r="F36" s="34">
        <v>1328.7494673809001</v>
      </c>
      <c r="G36" s="34">
        <v>1309.0455107211999</v>
      </c>
      <c r="H36" s="34">
        <v>1309.0453270053999</v>
      </c>
      <c r="I36" s="34">
        <v>1309.0453046782998</v>
      </c>
      <c r="J36" s="34">
        <v>1309.0453636034999</v>
      </c>
      <c r="K36" s="34">
        <v>1309.0453330175001</v>
      </c>
      <c r="L36" s="34">
        <v>1309.0455601137999</v>
      </c>
      <c r="M36" s="34">
        <v>1309.0456873104999</v>
      </c>
      <c r="N36" s="34">
        <v>2073.8971051127978</v>
      </c>
      <c r="O36" s="34">
        <v>2495.2075161341982</v>
      </c>
      <c r="P36" s="34">
        <v>1739.2428451934002</v>
      </c>
      <c r="Q36" s="34">
        <v>4703.6453400866994</v>
      </c>
      <c r="R36" s="34">
        <v>2420.5039965009992</v>
      </c>
      <c r="S36" s="34">
        <v>3297.8761211379997</v>
      </c>
      <c r="T36" s="34">
        <v>3559.0035473920002</v>
      </c>
      <c r="U36" s="34">
        <v>3190.6800331599998</v>
      </c>
      <c r="V36" s="34">
        <v>2827.1954017389999</v>
      </c>
      <c r="W36" s="34">
        <v>3413.1726528470003</v>
      </c>
      <c r="X36" s="34">
        <v>3969.2747740760001</v>
      </c>
      <c r="Y36" s="34">
        <v>3802.2849807539997</v>
      </c>
      <c r="Z36" s="34">
        <v>3203.3761886840002</v>
      </c>
      <c r="AA36" s="34">
        <v>1691.2648807469991</v>
      </c>
    </row>
    <row r="37" spans="1:27" s="30" customFormat="1"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s="30" customFormat="1" x14ac:dyDescent="0.35">
      <c r="A38" s="31" t="s">
        <v>120</v>
      </c>
      <c r="B38" s="31" t="s">
        <v>63</v>
      </c>
      <c r="C38" s="34">
        <v>13.789768888179999</v>
      </c>
      <c r="D38" s="34">
        <v>2.3634580659999986E-3</v>
      </c>
      <c r="E38" s="34">
        <v>0.75178346217399994</v>
      </c>
      <c r="F38" s="34">
        <v>3.4551039861919901</v>
      </c>
      <c r="G38" s="34">
        <v>2.1086716729999981E-3</v>
      </c>
      <c r="H38" s="34">
        <v>0.48539055221999994</v>
      </c>
      <c r="I38" s="34">
        <v>2.2055313229999997E-3</v>
      </c>
      <c r="J38" s="34">
        <v>1.5328944695140001</v>
      </c>
      <c r="K38" s="34">
        <v>2.3223406239999975E-3</v>
      </c>
      <c r="L38" s="34">
        <v>2.6836854931130003</v>
      </c>
      <c r="M38" s="34">
        <v>0.30704124339</v>
      </c>
      <c r="N38" s="34">
        <v>11.832655099445997</v>
      </c>
      <c r="O38" s="34">
        <v>6.991929107999999</v>
      </c>
      <c r="P38" s="34">
        <v>0.7500666424299991</v>
      </c>
      <c r="Q38" s="34">
        <v>68.779643882730014</v>
      </c>
      <c r="R38" s="34">
        <v>144.57658327634991</v>
      </c>
      <c r="S38" s="34">
        <v>156.71343005999992</v>
      </c>
      <c r="T38" s="34">
        <v>61.635209084819891</v>
      </c>
      <c r="U38" s="34">
        <v>235.26563564529997</v>
      </c>
      <c r="V38" s="34">
        <v>134.65296261374999</v>
      </c>
      <c r="W38" s="34">
        <v>276.77443283410003</v>
      </c>
      <c r="X38" s="34">
        <v>551.64757107979995</v>
      </c>
      <c r="Y38" s="34">
        <v>739.01511209850003</v>
      </c>
      <c r="Z38" s="34">
        <v>694.14763686799995</v>
      </c>
      <c r="AA38" s="34">
        <v>1055.3942616095999</v>
      </c>
    </row>
    <row r="39" spans="1:27" s="30" customFormat="1" x14ac:dyDescent="0.35">
      <c r="A39" s="31" t="s">
        <v>120</v>
      </c>
      <c r="B39" s="31" t="s">
        <v>62</v>
      </c>
      <c r="C39" s="34">
        <v>686.22487999999908</v>
      </c>
      <c r="D39" s="34">
        <v>682.92174</v>
      </c>
      <c r="E39" s="34">
        <v>682.86903000000007</v>
      </c>
      <c r="F39" s="34">
        <v>677.26721999999995</v>
      </c>
      <c r="G39" s="34">
        <v>673.46668</v>
      </c>
      <c r="H39" s="34">
        <v>672.09811999999999</v>
      </c>
      <c r="I39" s="34">
        <v>672.13182000000006</v>
      </c>
      <c r="J39" s="34">
        <v>662.36956999999904</v>
      </c>
      <c r="K39" s="34">
        <v>664.083879999999</v>
      </c>
      <c r="L39" s="34">
        <v>660.1855700000001</v>
      </c>
      <c r="M39" s="34">
        <v>660.36203</v>
      </c>
      <c r="N39" s="34">
        <v>656.05444</v>
      </c>
      <c r="O39" s="34">
        <v>652.49802999999895</v>
      </c>
      <c r="P39" s="34">
        <v>649.21929999999907</v>
      </c>
      <c r="Q39" s="34">
        <v>648.89963999999998</v>
      </c>
      <c r="R39" s="34">
        <v>641.95294999999999</v>
      </c>
      <c r="S39" s="34">
        <v>240.96596</v>
      </c>
      <c r="T39" s="34">
        <v>240.30716000000001</v>
      </c>
      <c r="U39" s="34">
        <v>239.47479999999999</v>
      </c>
      <c r="V39" s="34">
        <v>237.23112</v>
      </c>
      <c r="W39" s="34">
        <v>237.66471999999999</v>
      </c>
      <c r="X39" s="34">
        <v>0</v>
      </c>
      <c r="Y39" s="34">
        <v>0</v>
      </c>
      <c r="Z39" s="34">
        <v>0</v>
      </c>
      <c r="AA39" s="34">
        <v>0</v>
      </c>
    </row>
    <row r="40" spans="1:27" s="30" customFormat="1" x14ac:dyDescent="0.35">
      <c r="A40" s="31" t="s">
        <v>120</v>
      </c>
      <c r="B40" s="31" t="s">
        <v>66</v>
      </c>
      <c r="C40" s="34">
        <v>2071.1261770000001</v>
      </c>
      <c r="D40" s="34">
        <v>3562.3754087868297</v>
      </c>
      <c r="E40" s="34">
        <v>4867.6287266723784</v>
      </c>
      <c r="F40" s="34">
        <v>4452.03027540937</v>
      </c>
      <c r="G40" s="34">
        <v>5140.6316976307999</v>
      </c>
      <c r="H40" s="34">
        <v>5468.3061570460995</v>
      </c>
      <c r="I40" s="34">
        <v>8018.0777792642002</v>
      </c>
      <c r="J40" s="34">
        <v>12911.653075061402</v>
      </c>
      <c r="K40" s="34">
        <v>13317.799989399999</v>
      </c>
      <c r="L40" s="34">
        <v>13604.277095256797</v>
      </c>
      <c r="M40" s="34">
        <v>12494.73857746019</v>
      </c>
      <c r="N40" s="34">
        <v>12261.402063157098</v>
      </c>
      <c r="O40" s="34">
        <v>11048.1478738837</v>
      </c>
      <c r="P40" s="34">
        <v>12805.089877665001</v>
      </c>
      <c r="Q40" s="34">
        <v>18211.091692812708</v>
      </c>
      <c r="R40" s="34">
        <v>25754.862520745199</v>
      </c>
      <c r="S40" s="34">
        <v>33199.41577505118</v>
      </c>
      <c r="T40" s="34">
        <v>32598.165405596505</v>
      </c>
      <c r="U40" s="34">
        <v>33340.163892395198</v>
      </c>
      <c r="V40" s="34">
        <v>30896.129818281996</v>
      </c>
      <c r="W40" s="34">
        <v>29605.606815450879</v>
      </c>
      <c r="X40" s="34">
        <v>26989.9477250606</v>
      </c>
      <c r="Y40" s="34">
        <v>33017.983399552002</v>
      </c>
      <c r="Z40" s="34">
        <v>34740.384416549801</v>
      </c>
      <c r="AA40" s="34">
        <v>37423.20984008049</v>
      </c>
    </row>
    <row r="41" spans="1:27" s="30" customFormat="1" x14ac:dyDescent="0.35">
      <c r="A41" s="31" t="s">
        <v>120</v>
      </c>
      <c r="B41" s="31" t="s">
        <v>65</v>
      </c>
      <c r="C41" s="34">
        <v>5651.0461367430489</v>
      </c>
      <c r="D41" s="34">
        <v>7988.7692907072178</v>
      </c>
      <c r="E41" s="34">
        <v>8054.4028389143741</v>
      </c>
      <c r="F41" s="34">
        <v>7690.747562521844</v>
      </c>
      <c r="G41" s="34">
        <v>7518.3763373394095</v>
      </c>
      <c r="H41" s="34">
        <v>7990.3528881586926</v>
      </c>
      <c r="I41" s="34">
        <v>8461.8675404075984</v>
      </c>
      <c r="J41" s="34">
        <v>7098.4392011309983</v>
      </c>
      <c r="K41" s="34">
        <v>9067.7708201241985</v>
      </c>
      <c r="L41" s="34">
        <v>9432.5959378434</v>
      </c>
      <c r="M41" s="34">
        <v>9828.7868881175982</v>
      </c>
      <c r="N41" s="34">
        <v>9785.9201059191964</v>
      </c>
      <c r="O41" s="34">
        <v>9406.4114194195936</v>
      </c>
      <c r="P41" s="34">
        <v>9204.5298771926991</v>
      </c>
      <c r="Q41" s="34">
        <v>10190.917960450899</v>
      </c>
      <c r="R41" s="34">
        <v>9839.1300332476003</v>
      </c>
      <c r="S41" s="34">
        <v>9605.3954763368984</v>
      </c>
      <c r="T41" s="34">
        <v>10562.899488432999</v>
      </c>
      <c r="U41" s="34">
        <v>11028.2572631317</v>
      </c>
      <c r="V41" s="34">
        <v>11482.839224067498</v>
      </c>
      <c r="W41" s="34">
        <v>11381.090487886297</v>
      </c>
      <c r="X41" s="34">
        <v>11701.541617560799</v>
      </c>
      <c r="Y41" s="34">
        <v>11080.266690546996</v>
      </c>
      <c r="Z41" s="34">
        <v>11430.453505117495</v>
      </c>
      <c r="AA41" s="34">
        <v>11328.793162344198</v>
      </c>
    </row>
    <row r="42" spans="1:27" s="30" customFormat="1" x14ac:dyDescent="0.35">
      <c r="A42" s="31" t="s">
        <v>120</v>
      </c>
      <c r="B42" s="31" t="s">
        <v>34</v>
      </c>
      <c r="C42" s="34">
        <v>54.590865543699998</v>
      </c>
      <c r="D42" s="34">
        <v>63.0427262884999</v>
      </c>
      <c r="E42" s="34">
        <v>77.244802766199996</v>
      </c>
      <c r="F42" s="34">
        <v>82.424855428199905</v>
      </c>
      <c r="G42" s="34">
        <v>73.782669686800006</v>
      </c>
      <c r="H42" s="34">
        <v>81.388976036000003</v>
      </c>
      <c r="I42" s="34">
        <v>84.090859483999992</v>
      </c>
      <c r="J42" s="34">
        <v>85.5852510677</v>
      </c>
      <c r="K42" s="34">
        <v>111.0218388176</v>
      </c>
      <c r="L42" s="34">
        <v>88.266447111999909</v>
      </c>
      <c r="M42" s="34">
        <v>86.725951230000007</v>
      </c>
      <c r="N42" s="34">
        <v>91.3459758999999</v>
      </c>
      <c r="O42" s="34">
        <v>324.73097660000002</v>
      </c>
      <c r="P42" s="34">
        <v>326.51608789999898</v>
      </c>
      <c r="Q42" s="34">
        <v>912.39272170000004</v>
      </c>
      <c r="R42" s="34">
        <v>917.9664497</v>
      </c>
      <c r="S42" s="34">
        <v>888.21747950000008</v>
      </c>
      <c r="T42" s="34">
        <v>887.23891530000003</v>
      </c>
      <c r="U42" s="34">
        <v>897.13439099999994</v>
      </c>
      <c r="V42" s="34">
        <v>887.30168359999993</v>
      </c>
      <c r="W42" s="34">
        <v>1698.0491953000001</v>
      </c>
      <c r="X42" s="34">
        <v>1691.3502777000001</v>
      </c>
      <c r="Y42" s="34">
        <v>1660.1533668999998</v>
      </c>
      <c r="Z42" s="34">
        <v>1801.5749477999998</v>
      </c>
      <c r="AA42" s="34">
        <v>1809.2693188000001</v>
      </c>
    </row>
    <row r="43" spans="1:27" s="30" customFormat="1" x14ac:dyDescent="0.35">
      <c r="A43" s="31" t="s">
        <v>120</v>
      </c>
      <c r="B43" s="31" t="s">
        <v>70</v>
      </c>
      <c r="C43" s="34">
        <v>104.75065600000001</v>
      </c>
      <c r="D43" s="34">
        <v>36.357349999999997</v>
      </c>
      <c r="E43" s="34">
        <v>117.600876</v>
      </c>
      <c r="F43" s="34">
        <v>106.507078953399</v>
      </c>
      <c r="G43" s="34">
        <v>71.96744187329999</v>
      </c>
      <c r="H43" s="34">
        <v>129.3622425863</v>
      </c>
      <c r="I43" s="34">
        <v>158.5400984666</v>
      </c>
      <c r="J43" s="34">
        <v>194.37146734859999</v>
      </c>
      <c r="K43" s="34">
        <v>325.67601241899996</v>
      </c>
      <c r="L43" s="34">
        <v>461.197765011</v>
      </c>
      <c r="M43" s="34">
        <v>349.78459678029998</v>
      </c>
      <c r="N43" s="34">
        <v>748.66928105999989</v>
      </c>
      <c r="O43" s="34">
        <v>726.001303001</v>
      </c>
      <c r="P43" s="34">
        <v>654.50217460099998</v>
      </c>
      <c r="Q43" s="34">
        <v>662.05689225100002</v>
      </c>
      <c r="R43" s="34">
        <v>658.96232051499896</v>
      </c>
      <c r="S43" s="34">
        <v>2091.5641999999998</v>
      </c>
      <c r="T43" s="34">
        <v>2141.3308999999999</v>
      </c>
      <c r="U43" s="34">
        <v>2274.4196400000001</v>
      </c>
      <c r="V43" s="34">
        <v>2145.6747999999998</v>
      </c>
      <c r="W43" s="34">
        <v>2204.5412500000002</v>
      </c>
      <c r="X43" s="34">
        <v>2150.6914999999999</v>
      </c>
      <c r="Y43" s="34">
        <v>2041.9929500000001</v>
      </c>
      <c r="Z43" s="34">
        <v>2579.8639400000002</v>
      </c>
      <c r="AA43" s="34">
        <v>2593.68694</v>
      </c>
    </row>
    <row r="44" spans="1:27" s="30" customFormat="1" x14ac:dyDescent="0.35">
      <c r="A44" s="31" t="s">
        <v>120</v>
      </c>
      <c r="B44" s="31" t="s">
        <v>52</v>
      </c>
      <c r="C44" s="27">
        <v>14.857620000000001</v>
      </c>
      <c r="D44" s="27">
        <v>14.064520999999999</v>
      </c>
      <c r="E44" s="27">
        <v>14.947476999999999</v>
      </c>
      <c r="F44" s="27">
        <v>25.4863</v>
      </c>
      <c r="G44" s="27">
        <v>34.248477999999999</v>
      </c>
      <c r="H44" s="27">
        <v>47.93244</v>
      </c>
      <c r="I44" s="27">
        <v>61.530192999999997</v>
      </c>
      <c r="J44" s="27">
        <v>76.568989999999999</v>
      </c>
      <c r="K44" s="27">
        <v>127.19401999999999</v>
      </c>
      <c r="L44" s="27">
        <v>108.451836</v>
      </c>
      <c r="M44" s="27">
        <v>116.92589</v>
      </c>
      <c r="N44" s="27">
        <v>147.97470000000001</v>
      </c>
      <c r="O44" s="27">
        <v>159.77776</v>
      </c>
      <c r="P44" s="27">
        <v>182.75484</v>
      </c>
      <c r="Q44" s="27">
        <v>195.94776999999999</v>
      </c>
      <c r="R44" s="27">
        <v>219.05402999999899</v>
      </c>
      <c r="S44" s="27">
        <v>224.90684999999999</v>
      </c>
      <c r="T44" s="27">
        <v>241.76568999999901</v>
      </c>
      <c r="U44" s="27">
        <v>268.597929999999</v>
      </c>
      <c r="V44" s="27">
        <v>278.35422</v>
      </c>
      <c r="W44" s="27">
        <v>288.15697999999998</v>
      </c>
      <c r="X44" s="27">
        <v>301.03796</v>
      </c>
      <c r="Y44" s="27">
        <v>313.90762000000001</v>
      </c>
      <c r="Z44" s="27">
        <v>322.25632000000002</v>
      </c>
      <c r="AA44" s="27">
        <v>336.12743999999998</v>
      </c>
    </row>
    <row r="45" spans="1:27" s="30" customFormat="1" x14ac:dyDescent="0.35">
      <c r="A45" s="38" t="s">
        <v>127</v>
      </c>
      <c r="B45" s="38"/>
      <c r="C45" s="35">
        <v>61720.719294631221</v>
      </c>
      <c r="D45" s="35">
        <v>59630.668234508616</v>
      </c>
      <c r="E45" s="35">
        <v>63066.363796611018</v>
      </c>
      <c r="F45" s="35">
        <v>63276.045289298301</v>
      </c>
      <c r="G45" s="35">
        <v>61519.990454363076</v>
      </c>
      <c r="H45" s="35">
        <v>61916.186882762406</v>
      </c>
      <c r="I45" s="35">
        <v>62883.151119881419</v>
      </c>
      <c r="J45" s="35">
        <v>62452.421704272972</v>
      </c>
      <c r="K45" s="35">
        <v>65046.947504889882</v>
      </c>
      <c r="L45" s="35">
        <v>65230.60379871467</v>
      </c>
      <c r="M45" s="35">
        <v>64026.356224139279</v>
      </c>
      <c r="N45" s="35">
        <v>71315.909969296103</v>
      </c>
      <c r="O45" s="35">
        <v>71825.817968553049</v>
      </c>
      <c r="P45" s="35">
        <v>71233.921566701087</v>
      </c>
      <c r="Q45" s="35">
        <v>72369.890077240634</v>
      </c>
      <c r="R45" s="35">
        <v>71982.18678377771</v>
      </c>
      <c r="S45" s="35">
        <v>71568.548262593642</v>
      </c>
      <c r="T45" s="35">
        <v>73643.935110513878</v>
      </c>
      <c r="U45" s="35">
        <v>73865.656624339797</v>
      </c>
      <c r="V45" s="35">
        <v>70757.225026709784</v>
      </c>
      <c r="W45" s="35">
        <v>68343.273709025831</v>
      </c>
      <c r="X45" s="35">
        <v>63893.852087784762</v>
      </c>
      <c r="Y45" s="35">
        <v>65683.218782959113</v>
      </c>
      <c r="Z45" s="35">
        <v>64484.199647226866</v>
      </c>
      <c r="AA45" s="35">
        <v>63544.952844788859</v>
      </c>
    </row>
    <row r="46" spans="1:27" s="30" customFormat="1" x14ac:dyDescent="0.35"/>
    <row r="47" spans="1:27" s="30" customFormat="1"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s="30" customFormat="1"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s="30" customFormat="1" x14ac:dyDescent="0.35">
      <c r="A49" s="31" t="s">
        <v>121</v>
      </c>
      <c r="B49" s="31" t="s">
        <v>68</v>
      </c>
      <c r="C49" s="34">
        <v>33727.293799999978</v>
      </c>
      <c r="D49" s="34">
        <v>30947.506699999998</v>
      </c>
      <c r="E49" s="34">
        <v>33310.058700000001</v>
      </c>
      <c r="F49" s="34">
        <v>33878.576499999996</v>
      </c>
      <c r="G49" s="34">
        <v>34644.799099999997</v>
      </c>
      <c r="H49" s="34">
        <v>34130.546099999992</v>
      </c>
      <c r="I49" s="34">
        <v>32545.926999999985</v>
      </c>
      <c r="J49" s="34">
        <v>33078.129800007526</v>
      </c>
      <c r="K49" s="34">
        <v>29286.318800007524</v>
      </c>
      <c r="L49" s="34">
        <v>29650.929800007518</v>
      </c>
      <c r="M49" s="34">
        <v>27108.929900007573</v>
      </c>
      <c r="N49" s="34">
        <v>24288.091100007528</v>
      </c>
      <c r="O49" s="34">
        <v>24392.269800007529</v>
      </c>
      <c r="P49" s="34">
        <v>24560.329700007529</v>
      </c>
      <c r="Q49" s="34">
        <v>24125.321000007574</v>
      </c>
      <c r="R49" s="34">
        <v>23442.369300007529</v>
      </c>
      <c r="S49" s="34">
        <v>22208.232200007529</v>
      </c>
      <c r="T49" s="34">
        <v>21213.268600007526</v>
      </c>
      <c r="U49" s="34">
        <v>22351.574700007575</v>
      </c>
      <c r="V49" s="34">
        <v>23387.325700007525</v>
      </c>
      <c r="W49" s="34">
        <v>23193.159900007529</v>
      </c>
      <c r="X49" s="34">
        <v>22860.07230000753</v>
      </c>
      <c r="Y49" s="34">
        <v>23005.448000007564</v>
      </c>
      <c r="Z49" s="34">
        <v>22774.340700007513</v>
      </c>
      <c r="AA49" s="34">
        <v>23096.910800007532</v>
      </c>
    </row>
    <row r="50" spans="1:27" s="30" customFormat="1" x14ac:dyDescent="0.35">
      <c r="A50" s="31" t="s">
        <v>121</v>
      </c>
      <c r="B50" s="31" t="s">
        <v>18</v>
      </c>
      <c r="C50" s="34">
        <v>0</v>
      </c>
      <c r="D50" s="34">
        <v>1.1944149000000001E-3</v>
      </c>
      <c r="E50" s="34">
        <v>1.3337181E-3</v>
      </c>
      <c r="F50" s="34">
        <v>1.3533465E-3</v>
      </c>
      <c r="G50" s="34">
        <v>1.332677E-3</v>
      </c>
      <c r="H50" s="34">
        <v>1.3690652999999999E-3</v>
      </c>
      <c r="I50" s="34">
        <v>1.4153173999999901E-3</v>
      </c>
      <c r="J50" s="34">
        <v>1.4764916999999999E-3</v>
      </c>
      <c r="K50" s="34">
        <v>1.6386040999999999E-3</v>
      </c>
      <c r="L50" s="34">
        <v>1.8524735000000001E-3</v>
      </c>
      <c r="M50" s="34">
        <v>1.9062947E-3</v>
      </c>
      <c r="N50" s="34">
        <v>2.9631319999999998E-3</v>
      </c>
      <c r="O50" s="34">
        <v>3.2354456000000002E-3</v>
      </c>
      <c r="P50" s="34">
        <v>3.1557270000000001E-3</v>
      </c>
      <c r="Q50" s="34">
        <v>3.615165E-3</v>
      </c>
      <c r="R50" s="34">
        <v>3.5064394999999998E-3</v>
      </c>
      <c r="S50" s="34">
        <v>4.62346299999999E-3</v>
      </c>
      <c r="T50" s="34">
        <v>4.84663299999999E-3</v>
      </c>
      <c r="U50" s="34">
        <v>5.5025439999999998E-3</v>
      </c>
      <c r="V50" s="34">
        <v>5.1974105000000001E-3</v>
      </c>
      <c r="W50" s="34">
        <v>7.1004700000000002E-3</v>
      </c>
      <c r="X50" s="34">
        <v>7.3340306999999999E-3</v>
      </c>
      <c r="Y50" s="34">
        <v>7.3235899999999996E-3</v>
      </c>
      <c r="Z50" s="34">
        <v>8.9194789999999993E-3</v>
      </c>
      <c r="AA50" s="34">
        <v>9.0068409999999998E-3</v>
      </c>
    </row>
    <row r="51" spans="1:27" s="30" customFormat="1" x14ac:dyDescent="0.35">
      <c r="A51" s="31" t="s">
        <v>121</v>
      </c>
      <c r="B51" s="31" t="s">
        <v>30</v>
      </c>
      <c r="C51" s="34">
        <v>25.535360000000001</v>
      </c>
      <c r="D51" s="34">
        <v>22.656369999999999</v>
      </c>
      <c r="E51" s="34">
        <v>31.567646</v>
      </c>
      <c r="F51" s="34">
        <v>7.7989429999999897</v>
      </c>
      <c r="G51" s="34">
        <v>4.9463456000000002E-4</v>
      </c>
      <c r="H51" s="34">
        <v>6.9217459999999997</v>
      </c>
      <c r="I51" s="34">
        <v>2.0289570000000001</v>
      </c>
      <c r="J51" s="34">
        <v>4.1450092E-4</v>
      </c>
      <c r="K51" s="34">
        <v>0.64435769999999903</v>
      </c>
      <c r="L51" s="34">
        <v>1.905813</v>
      </c>
      <c r="M51" s="34">
        <v>9.2009109999999996</v>
      </c>
      <c r="N51" s="34">
        <v>42.562730000000002</v>
      </c>
      <c r="O51" s="34">
        <v>27.287890000000001</v>
      </c>
      <c r="P51" s="34">
        <v>49.523629999999997</v>
      </c>
      <c r="Q51" s="34">
        <v>181.55083999999999</v>
      </c>
      <c r="R51" s="34">
        <v>79.338295000000002</v>
      </c>
      <c r="S51" s="34">
        <v>149.18827999999999</v>
      </c>
      <c r="T51" s="34">
        <v>153.17135999999999</v>
      </c>
      <c r="U51" s="34">
        <v>0</v>
      </c>
      <c r="V51" s="34">
        <v>0</v>
      </c>
      <c r="W51" s="34">
        <v>0</v>
      </c>
      <c r="X51" s="34">
        <v>0</v>
      </c>
      <c r="Y51" s="34">
        <v>0</v>
      </c>
      <c r="Z51" s="34">
        <v>0</v>
      </c>
      <c r="AA51" s="34">
        <v>0</v>
      </c>
    </row>
    <row r="52" spans="1:27" s="30" customFormat="1" x14ac:dyDescent="0.35">
      <c r="A52" s="31" t="s">
        <v>121</v>
      </c>
      <c r="B52" s="31" t="s">
        <v>63</v>
      </c>
      <c r="C52" s="34">
        <v>12.24176564631</v>
      </c>
      <c r="D52" s="34">
        <v>26.681860247999992</v>
      </c>
      <c r="E52" s="34">
        <v>21.02556430964999</v>
      </c>
      <c r="F52" s="34">
        <v>8.0232225247999889</v>
      </c>
      <c r="G52" s="34">
        <v>2.6829337900000001E-3</v>
      </c>
      <c r="H52" s="34">
        <v>2.6370695106400004</v>
      </c>
      <c r="I52" s="34">
        <v>0.82509041123999982</v>
      </c>
      <c r="J52" s="34">
        <v>2.9447137399999986E-3</v>
      </c>
      <c r="K52" s="34">
        <v>3.197231519999998E-3</v>
      </c>
      <c r="L52" s="34">
        <v>0.15591122733000001</v>
      </c>
      <c r="M52" s="34">
        <v>2.5223299288799996</v>
      </c>
      <c r="N52" s="34">
        <v>10.457478289800001</v>
      </c>
      <c r="O52" s="34">
        <v>0.18457125454000003</v>
      </c>
      <c r="P52" s="34">
        <v>1.04339908578</v>
      </c>
      <c r="Q52" s="34">
        <v>49.633438751899995</v>
      </c>
      <c r="R52" s="34">
        <v>31.181603449349979</v>
      </c>
      <c r="S52" s="34">
        <v>61.843616924499997</v>
      </c>
      <c r="T52" s="34">
        <v>14.720395360120001</v>
      </c>
      <c r="U52" s="34">
        <v>88.190948873099998</v>
      </c>
      <c r="V52" s="34">
        <v>60.617031842899991</v>
      </c>
      <c r="W52" s="34">
        <v>132.9534717512</v>
      </c>
      <c r="X52" s="34">
        <v>102.07004483550001</v>
      </c>
      <c r="Y52" s="34">
        <v>362.8838468125</v>
      </c>
      <c r="Z52" s="34">
        <v>383.032440517</v>
      </c>
      <c r="AA52" s="34">
        <v>286.2982374705</v>
      </c>
    </row>
    <row r="53" spans="1:27" s="30" customFormat="1" x14ac:dyDescent="0.35">
      <c r="A53" s="31" t="s">
        <v>121</v>
      </c>
      <c r="B53" s="31" t="s">
        <v>62</v>
      </c>
      <c r="C53" s="34">
        <v>2870.0817799999982</v>
      </c>
      <c r="D53" s="34">
        <v>2837.4890999999989</v>
      </c>
      <c r="E53" s="34">
        <v>2599.7374899999991</v>
      </c>
      <c r="F53" s="34">
        <v>3294.2436299999995</v>
      </c>
      <c r="G53" s="34">
        <v>3387.0701799999988</v>
      </c>
      <c r="H53" s="34">
        <v>3152.2498459999988</v>
      </c>
      <c r="I53" s="34">
        <v>3229.5876739999981</v>
      </c>
      <c r="J53" s="34">
        <v>4026.1628499999983</v>
      </c>
      <c r="K53" s="34">
        <v>3235.4503500000001</v>
      </c>
      <c r="L53" s="34">
        <v>2778.8719799999994</v>
      </c>
      <c r="M53" s="34">
        <v>2780.0983999999985</v>
      </c>
      <c r="N53" s="34">
        <v>2513.8019440000003</v>
      </c>
      <c r="O53" s="34">
        <v>3084.6149299999979</v>
      </c>
      <c r="P53" s="34">
        <v>3176.8040949999986</v>
      </c>
      <c r="Q53" s="34">
        <v>3011.2747099999997</v>
      </c>
      <c r="R53" s="34">
        <v>2999.3889339999978</v>
      </c>
      <c r="S53" s="34">
        <v>3779.4992740000002</v>
      </c>
      <c r="T53" s="34">
        <v>3139.6357599999988</v>
      </c>
      <c r="U53" s="34">
        <v>2695.3674499999993</v>
      </c>
      <c r="V53" s="34">
        <v>2681.0002850000001</v>
      </c>
      <c r="W53" s="34">
        <v>2432.347569999999</v>
      </c>
      <c r="X53" s="34">
        <v>2973.8895799999987</v>
      </c>
      <c r="Y53" s="34">
        <v>3071.6426159999992</v>
      </c>
      <c r="Z53" s="34">
        <v>2894.0690599999994</v>
      </c>
      <c r="AA53" s="34">
        <v>2903.7331300000001</v>
      </c>
    </row>
    <row r="54" spans="1:27" s="30" customFormat="1" x14ac:dyDescent="0.35">
      <c r="A54" s="31" t="s">
        <v>121</v>
      </c>
      <c r="B54" s="31" t="s">
        <v>66</v>
      </c>
      <c r="C54" s="34">
        <v>11650.056915999976</v>
      </c>
      <c r="D54" s="34">
        <v>14217.727755171612</v>
      </c>
      <c r="E54" s="34">
        <v>12479.914729308313</v>
      </c>
      <c r="F54" s="34">
        <v>13010.333933185111</v>
      </c>
      <c r="G54" s="34">
        <v>14040.377786586248</v>
      </c>
      <c r="H54" s="34">
        <v>14775.175693845942</v>
      </c>
      <c r="I54" s="34">
        <v>15249.655712872627</v>
      </c>
      <c r="J54" s="34">
        <v>14340.280963508299</v>
      </c>
      <c r="K54" s="34">
        <v>14659.750705918936</v>
      </c>
      <c r="L54" s="34">
        <v>14383.024103309794</v>
      </c>
      <c r="M54" s="34">
        <v>16337.507838190939</v>
      </c>
      <c r="N54" s="34">
        <v>14053.303235078301</v>
      </c>
      <c r="O54" s="34">
        <v>14200.924358754202</v>
      </c>
      <c r="P54" s="34">
        <v>14568.015873900664</v>
      </c>
      <c r="Q54" s="34">
        <v>15885.580698091184</v>
      </c>
      <c r="R54" s="34">
        <v>16032.514247936886</v>
      </c>
      <c r="S54" s="34">
        <v>16403.973923351594</v>
      </c>
      <c r="T54" s="34">
        <v>16308.961491357699</v>
      </c>
      <c r="U54" s="34">
        <v>15818.367400201696</v>
      </c>
      <c r="V54" s="34">
        <v>16424.4779233386</v>
      </c>
      <c r="W54" s="34">
        <v>15529.118109335788</v>
      </c>
      <c r="X54" s="34">
        <v>18323.5541271933</v>
      </c>
      <c r="Y54" s="34">
        <v>18194.141034349999</v>
      </c>
      <c r="Z54" s="34">
        <v>18785.700771665801</v>
      </c>
      <c r="AA54" s="34">
        <v>18395.699589936892</v>
      </c>
    </row>
    <row r="55" spans="1:27" s="30" customFormat="1" x14ac:dyDescent="0.35">
      <c r="A55" s="31" t="s">
        <v>121</v>
      </c>
      <c r="B55" s="31" t="s">
        <v>65</v>
      </c>
      <c r="C55" s="34">
        <v>2389.106340436158</v>
      </c>
      <c r="D55" s="34">
        <v>2378.4230481619788</v>
      </c>
      <c r="E55" s="34">
        <v>2473.33229597233</v>
      </c>
      <c r="F55" s="34">
        <v>2363.433363047739</v>
      </c>
      <c r="G55" s="34">
        <v>3866.8962178649963</v>
      </c>
      <c r="H55" s="34">
        <v>4084.1078646519986</v>
      </c>
      <c r="I55" s="34">
        <v>4338.6449891619959</v>
      </c>
      <c r="J55" s="34">
        <v>8825.4631439599907</v>
      </c>
      <c r="K55" s="34">
        <v>9193.6774769149888</v>
      </c>
      <c r="L55" s="34">
        <v>9379.3399286370004</v>
      </c>
      <c r="M55" s="34">
        <v>9344.4813909749992</v>
      </c>
      <c r="N55" s="34">
        <v>9703.4547896699987</v>
      </c>
      <c r="O55" s="34">
        <v>9183.9359316349983</v>
      </c>
      <c r="P55" s="34">
        <v>8891.9912270219993</v>
      </c>
      <c r="Q55" s="34">
        <v>9350.4480650799906</v>
      </c>
      <c r="R55" s="34">
        <v>9511.4229247939984</v>
      </c>
      <c r="S55" s="34">
        <v>8829.0858089799967</v>
      </c>
      <c r="T55" s="34">
        <v>9178.2979609899994</v>
      </c>
      <c r="U55" s="34">
        <v>9390.2320445199985</v>
      </c>
      <c r="V55" s="34">
        <v>9333.2631543000007</v>
      </c>
      <c r="W55" s="34">
        <v>9720.0582284150005</v>
      </c>
      <c r="X55" s="34">
        <v>9195.4790384999978</v>
      </c>
      <c r="Y55" s="34">
        <v>8922.4935330999979</v>
      </c>
      <c r="Z55" s="34">
        <v>9092.1647752999997</v>
      </c>
      <c r="AA55" s="34">
        <v>9166.3721282999977</v>
      </c>
    </row>
    <row r="56" spans="1:27" s="30" customFormat="1" x14ac:dyDescent="0.35">
      <c r="A56" s="31" t="s">
        <v>121</v>
      </c>
      <c r="B56" s="31" t="s">
        <v>34</v>
      </c>
      <c r="C56" s="34">
        <v>39.001350581000004</v>
      </c>
      <c r="D56" s="34">
        <v>44.317239121699998</v>
      </c>
      <c r="E56" s="34">
        <v>39.922527490099995</v>
      </c>
      <c r="F56" s="34">
        <v>37.234040210900005</v>
      </c>
      <c r="G56" s="34">
        <v>50.311653396399905</v>
      </c>
      <c r="H56" s="34">
        <v>48.667342750000003</v>
      </c>
      <c r="I56" s="34">
        <v>50.319795669999891</v>
      </c>
      <c r="J56" s="34">
        <v>41.680997331700006</v>
      </c>
      <c r="K56" s="34">
        <v>36.591017421999993</v>
      </c>
      <c r="L56" s="34">
        <v>41.617400434999901</v>
      </c>
      <c r="M56" s="34">
        <v>43.594786427999999</v>
      </c>
      <c r="N56" s="34">
        <v>39.320945492999996</v>
      </c>
      <c r="O56" s="34">
        <v>11.628501003</v>
      </c>
      <c r="P56" s="34">
        <v>11.871350124999999</v>
      </c>
      <c r="Q56" s="34">
        <v>12.241499882000001</v>
      </c>
      <c r="R56" s="34">
        <v>12.547213509999999</v>
      </c>
      <c r="S56" s="34">
        <v>11.43396104</v>
      </c>
      <c r="T56" s="34">
        <v>11.42963524</v>
      </c>
      <c r="U56" s="34">
        <v>11.11703372</v>
      </c>
      <c r="V56" s="34">
        <v>11.6381657729999</v>
      </c>
      <c r="W56" s="34">
        <v>11.943529342</v>
      </c>
      <c r="X56" s="34">
        <v>11.637387278</v>
      </c>
      <c r="Y56" s="34">
        <v>11.477040958</v>
      </c>
      <c r="Z56" s="34">
        <v>437.86644799999988</v>
      </c>
      <c r="AA56" s="34">
        <v>442.76876800000002</v>
      </c>
    </row>
    <row r="57" spans="1:27" s="30" customFormat="1" x14ac:dyDescent="0.35">
      <c r="A57" s="31" t="s">
        <v>121</v>
      </c>
      <c r="B57" s="31" t="s">
        <v>70</v>
      </c>
      <c r="C57" s="34">
        <v>0</v>
      </c>
      <c r="D57" s="34">
        <v>0</v>
      </c>
      <c r="E57" s="34">
        <v>0</v>
      </c>
      <c r="F57" s="34">
        <v>3.3175033E-3</v>
      </c>
      <c r="G57" s="34">
        <v>3.84068E-3</v>
      </c>
      <c r="H57" s="34">
        <v>4.0518966999999999E-3</v>
      </c>
      <c r="I57" s="34">
        <v>4.2687845E-3</v>
      </c>
      <c r="J57" s="34">
        <v>4.5389463E-3</v>
      </c>
      <c r="K57" s="34">
        <v>4.5765270000000004E-3</v>
      </c>
      <c r="L57" s="34">
        <v>5.2160369999999998E-3</v>
      </c>
      <c r="M57" s="34">
        <v>5.3985495999999897E-3</v>
      </c>
      <c r="N57" s="34">
        <v>8.9467690000000002E-3</v>
      </c>
      <c r="O57" s="34">
        <v>8.7132430000000007E-3</v>
      </c>
      <c r="P57" s="34">
        <v>9.1082369999999999E-3</v>
      </c>
      <c r="Q57" s="34">
        <v>1.1574518000000001E-2</v>
      </c>
      <c r="R57" s="34">
        <v>1.1859266E-2</v>
      </c>
      <c r="S57" s="34">
        <v>1.4844401E-2</v>
      </c>
      <c r="T57" s="34">
        <v>1.4925482E-2</v>
      </c>
      <c r="U57" s="34">
        <v>2.5241062000000002E-2</v>
      </c>
      <c r="V57" s="34">
        <v>2.6629066E-2</v>
      </c>
      <c r="W57" s="34">
        <v>5.1597922999999997E-2</v>
      </c>
      <c r="X57" s="34">
        <v>5.0120647999999997E-2</v>
      </c>
      <c r="Y57" s="34">
        <v>5.0657134999999999E-2</v>
      </c>
      <c r="Z57" s="34">
        <v>1599.5702000000001</v>
      </c>
      <c r="AA57" s="34">
        <v>1620.8868</v>
      </c>
    </row>
    <row r="58" spans="1:27" s="30" customFormat="1" x14ac:dyDescent="0.35">
      <c r="A58" s="31" t="s">
        <v>121</v>
      </c>
      <c r="B58" s="31" t="s">
        <v>52</v>
      </c>
      <c r="C58" s="27">
        <v>16.010331999999998</v>
      </c>
      <c r="D58" s="27">
        <v>17.859635999999998</v>
      </c>
      <c r="E58" s="27">
        <v>18.222657999999999</v>
      </c>
      <c r="F58" s="27">
        <v>27.920653999999999</v>
      </c>
      <c r="G58" s="27">
        <v>46.147427</v>
      </c>
      <c r="H58" s="27">
        <v>59.318206999999902</v>
      </c>
      <c r="I58" s="27">
        <v>76.808700000000002</v>
      </c>
      <c r="J58" s="27">
        <v>82.383449999999996</v>
      </c>
      <c r="K58" s="27">
        <v>103.047104</v>
      </c>
      <c r="L58" s="27">
        <v>128.07362000000001</v>
      </c>
      <c r="M58" s="27">
        <v>155.63603000000001</v>
      </c>
      <c r="N58" s="27">
        <v>158.09384</v>
      </c>
      <c r="O58" s="27">
        <v>170.94513000000001</v>
      </c>
      <c r="P58" s="27">
        <v>200.90866</v>
      </c>
      <c r="Q58" s="27">
        <v>238.46965</v>
      </c>
      <c r="R58" s="27">
        <v>264.71541999999999</v>
      </c>
      <c r="S58" s="27">
        <v>268.14612</v>
      </c>
      <c r="T58" s="27">
        <v>287.31970000000001</v>
      </c>
      <c r="U58" s="27">
        <v>314.95296999999999</v>
      </c>
      <c r="V58" s="27">
        <v>352.80829999999997</v>
      </c>
      <c r="W58" s="27">
        <v>352.55180000000001</v>
      </c>
      <c r="X58" s="27">
        <v>366.96</v>
      </c>
      <c r="Y58" s="27">
        <v>381.80721999999997</v>
      </c>
      <c r="Z58" s="27">
        <v>406.94063999999997</v>
      </c>
      <c r="AA58" s="27">
        <v>421.25869999999998</v>
      </c>
    </row>
    <row r="59" spans="1:27" s="30" customFormat="1" x14ac:dyDescent="0.35">
      <c r="A59" s="38" t="s">
        <v>127</v>
      </c>
      <c r="B59" s="38"/>
      <c r="C59" s="35">
        <v>50674.315962082423</v>
      </c>
      <c r="D59" s="35">
        <v>50430.486027996492</v>
      </c>
      <c r="E59" s="35">
        <v>50915.637759308403</v>
      </c>
      <c r="F59" s="35">
        <v>52562.410945104144</v>
      </c>
      <c r="G59" s="35">
        <v>55939.14779469659</v>
      </c>
      <c r="H59" s="35">
        <v>56151.639689073869</v>
      </c>
      <c r="I59" s="35">
        <v>55366.670838763239</v>
      </c>
      <c r="J59" s="35">
        <v>60270.041593182177</v>
      </c>
      <c r="K59" s="35">
        <v>56375.846526377063</v>
      </c>
      <c r="L59" s="35">
        <v>56194.229388655149</v>
      </c>
      <c r="M59" s="35">
        <v>55582.742676397094</v>
      </c>
      <c r="N59" s="35">
        <v>50611.674240177628</v>
      </c>
      <c r="O59" s="35">
        <v>50889.220717096861</v>
      </c>
      <c r="P59" s="35">
        <v>51247.711080742971</v>
      </c>
      <c r="Q59" s="35">
        <v>52603.812367095648</v>
      </c>
      <c r="R59" s="35">
        <v>52096.218811627259</v>
      </c>
      <c r="S59" s="35">
        <v>51431.827726726617</v>
      </c>
      <c r="T59" s="35">
        <v>50008.060414348343</v>
      </c>
      <c r="U59" s="35">
        <v>50343.738046146376</v>
      </c>
      <c r="V59" s="35">
        <v>51886.689291899529</v>
      </c>
      <c r="W59" s="35">
        <v>51007.644379979516</v>
      </c>
      <c r="X59" s="35">
        <v>53455.072424567028</v>
      </c>
      <c r="Y59" s="35">
        <v>53556.616353860067</v>
      </c>
      <c r="Z59" s="35">
        <v>53929.316666969316</v>
      </c>
      <c r="AA59" s="35">
        <v>53849.02289255592</v>
      </c>
    </row>
    <row r="60" spans="1:27" s="30" customFormat="1" x14ac:dyDescent="0.35"/>
    <row r="61" spans="1:27" s="30" customFormat="1"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s="30" customFormat="1"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s="30" customFormat="1"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s="30" customFormat="1" x14ac:dyDescent="0.35">
      <c r="A64" s="31" t="s">
        <v>122</v>
      </c>
      <c r="B64" s="31" t="s">
        <v>18</v>
      </c>
      <c r="C64" s="34">
        <v>1354.3513</v>
      </c>
      <c r="D64" s="34">
        <v>1149.3133357469001</v>
      </c>
      <c r="E64" s="34">
        <v>754.58735678829999</v>
      </c>
      <c r="F64" s="34">
        <v>463.40557687760003</v>
      </c>
      <c r="G64" s="34">
        <v>463.40555641179998</v>
      </c>
      <c r="H64" s="34">
        <v>463.40554478280001</v>
      </c>
      <c r="I64" s="34">
        <v>463.40555618719998</v>
      </c>
      <c r="J64" s="34">
        <v>463.40556795909998</v>
      </c>
      <c r="K64" s="34">
        <v>463.40566427390002</v>
      </c>
      <c r="L64" s="34">
        <v>463.40592483090001</v>
      </c>
      <c r="M64" s="34">
        <v>463.40594489339998</v>
      </c>
      <c r="N64" s="34">
        <v>1102.7887338172</v>
      </c>
      <c r="O64" s="34">
        <v>1329.3514436675998</v>
      </c>
      <c r="P64" s="34">
        <v>838.54801926850007</v>
      </c>
      <c r="Q64" s="34">
        <v>1512.6803691458001</v>
      </c>
      <c r="R64" s="34">
        <v>805.09807622539995</v>
      </c>
      <c r="S64" s="34">
        <v>6.3727779999999999E-3</v>
      </c>
      <c r="T64" s="34">
        <v>6.46956099999999E-3</v>
      </c>
      <c r="U64" s="34">
        <v>6.6349209999999898E-3</v>
      </c>
      <c r="V64" s="34">
        <v>6.2213902999999999E-3</v>
      </c>
      <c r="W64" s="34">
        <v>8.5898290000000002E-3</v>
      </c>
      <c r="X64" s="34">
        <v>8.8729769999999902E-3</v>
      </c>
      <c r="Y64" s="34">
        <v>9.200583E-3</v>
      </c>
      <c r="Z64" s="34">
        <v>1.0431294000000001E-2</v>
      </c>
      <c r="AA64" s="34">
        <v>1.05250925E-2</v>
      </c>
    </row>
    <row r="65" spans="1:27" s="30" customFormat="1" x14ac:dyDescent="0.35">
      <c r="A65" s="31" t="s">
        <v>122</v>
      </c>
      <c r="B65" s="31" t="s">
        <v>30</v>
      </c>
      <c r="C65" s="34">
        <v>756.15388599999994</v>
      </c>
      <c r="D65" s="34">
        <v>735.64589999999998</v>
      </c>
      <c r="E65" s="34">
        <v>770.82056</v>
      </c>
      <c r="F65" s="34">
        <v>84.096040000000002</v>
      </c>
      <c r="G65" s="34">
        <v>84.096029999999999</v>
      </c>
      <c r="H65" s="34">
        <v>84.096029999999999</v>
      </c>
      <c r="I65" s="34">
        <v>84.096029999999999</v>
      </c>
      <c r="J65" s="34">
        <v>84.096029999999999</v>
      </c>
      <c r="K65" s="34">
        <v>84.096029999999999</v>
      </c>
      <c r="L65" s="34">
        <v>84.096040000000002</v>
      </c>
      <c r="M65" s="34">
        <v>84.096040000000002</v>
      </c>
      <c r="N65" s="34">
        <v>92.648939999999996</v>
      </c>
      <c r="O65" s="34">
        <v>84.096180000000004</v>
      </c>
      <c r="P65" s="34">
        <v>110.22158</v>
      </c>
      <c r="Q65" s="34">
        <v>0</v>
      </c>
      <c r="R65" s="34">
        <v>0</v>
      </c>
      <c r="S65" s="34">
        <v>0</v>
      </c>
      <c r="T65" s="34">
        <v>0</v>
      </c>
      <c r="U65" s="34">
        <v>0</v>
      </c>
      <c r="V65" s="34">
        <v>0</v>
      </c>
      <c r="W65" s="34">
        <v>0</v>
      </c>
      <c r="X65" s="34">
        <v>0</v>
      </c>
      <c r="Y65" s="34">
        <v>0</v>
      </c>
      <c r="Z65" s="34">
        <v>0</v>
      </c>
      <c r="AA65" s="34">
        <v>0</v>
      </c>
    </row>
    <row r="66" spans="1:27" s="30" customFormat="1" x14ac:dyDescent="0.35">
      <c r="A66" s="31" t="s">
        <v>122</v>
      </c>
      <c r="B66" s="31" t="s">
        <v>63</v>
      </c>
      <c r="C66" s="34">
        <v>77.061314083660022</v>
      </c>
      <c r="D66" s="34">
        <v>58.21094519511999</v>
      </c>
      <c r="E66" s="34">
        <v>127.1908588686</v>
      </c>
      <c r="F66" s="34">
        <v>7.7277353485659992</v>
      </c>
      <c r="G66" s="34">
        <v>0.65859614740100014</v>
      </c>
      <c r="H66" s="34">
        <v>5.9395380395650008</v>
      </c>
      <c r="I66" s="34">
        <v>1.8507647018450004</v>
      </c>
      <c r="J66" s="34">
        <v>3.5901157779999983E-3</v>
      </c>
      <c r="K66" s="34">
        <v>0.4954532595040001</v>
      </c>
      <c r="L66" s="34">
        <v>1.7985770432499999</v>
      </c>
      <c r="M66" s="34">
        <v>7.6024418727099894</v>
      </c>
      <c r="N66" s="34">
        <v>172.69663989022001</v>
      </c>
      <c r="O66" s="34">
        <v>217.07304797281</v>
      </c>
      <c r="P66" s="34">
        <v>133.85561212650001</v>
      </c>
      <c r="Q66" s="34">
        <v>468.47320465023</v>
      </c>
      <c r="R66" s="34">
        <v>171.33144199156999</v>
      </c>
      <c r="S66" s="34">
        <v>531.10800361309998</v>
      </c>
      <c r="T66" s="34">
        <v>576.18384264456006</v>
      </c>
      <c r="U66" s="34">
        <v>652.02555653240006</v>
      </c>
      <c r="V66" s="34">
        <v>508.96450343128004</v>
      </c>
      <c r="W66" s="34">
        <v>717.66312908000009</v>
      </c>
      <c r="X66" s="34">
        <v>796.29493792230994</v>
      </c>
      <c r="Y66" s="34">
        <v>960.88657119639993</v>
      </c>
      <c r="Z66" s="34">
        <v>172.44597975000002</v>
      </c>
      <c r="AA66" s="34">
        <v>136.16501200000002</v>
      </c>
    </row>
    <row r="67" spans="1:27" s="30" customFormat="1"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s="30" customFormat="1" x14ac:dyDescent="0.35">
      <c r="A68" s="31" t="s">
        <v>122</v>
      </c>
      <c r="B68" s="31" t="s">
        <v>66</v>
      </c>
      <c r="C68" s="34">
        <v>6345.0016700000006</v>
      </c>
      <c r="D68" s="34">
        <v>6766.934665190106</v>
      </c>
      <c r="E68" s="34">
        <v>6053.3677929841961</v>
      </c>
      <c r="F68" s="34">
        <v>6127.3807796290994</v>
      </c>
      <c r="G68" s="34">
        <v>5805.4499737119168</v>
      </c>
      <c r="H68" s="34">
        <v>6485.3380515400449</v>
      </c>
      <c r="I68" s="34">
        <v>6582.9022586032888</v>
      </c>
      <c r="J68" s="34">
        <v>6057.7227661278312</v>
      </c>
      <c r="K68" s="34">
        <v>6090.3627796780966</v>
      </c>
      <c r="L68" s="34">
        <v>6070.9760521619983</v>
      </c>
      <c r="M68" s="34">
        <v>6542.1137683411953</v>
      </c>
      <c r="N68" s="34">
        <v>8996.1399608725005</v>
      </c>
      <c r="O68" s="34">
        <v>8525.1143119906028</v>
      </c>
      <c r="P68" s="34">
        <v>8169.5040320464996</v>
      </c>
      <c r="Q68" s="34">
        <v>9246.4500363974967</v>
      </c>
      <c r="R68" s="34">
        <v>8702.7699108772995</v>
      </c>
      <c r="S68" s="34">
        <v>10129.095888325199</v>
      </c>
      <c r="T68" s="34">
        <v>11166.478542297296</v>
      </c>
      <c r="U68" s="34">
        <v>10316.941506199899</v>
      </c>
      <c r="V68" s="34">
        <v>11293.939967429198</v>
      </c>
      <c r="W68" s="34">
        <v>10172.764483521298</v>
      </c>
      <c r="X68" s="34">
        <v>10240.350628169399</v>
      </c>
      <c r="Y68" s="34">
        <v>9594.6959188019973</v>
      </c>
      <c r="Z68" s="34">
        <v>11542.0794931565</v>
      </c>
      <c r="AA68" s="34">
        <v>10810.134572370298</v>
      </c>
    </row>
    <row r="69" spans="1:27" s="30" customFormat="1" x14ac:dyDescent="0.35">
      <c r="A69" s="31" t="s">
        <v>122</v>
      </c>
      <c r="B69" s="31" t="s">
        <v>65</v>
      </c>
      <c r="C69" s="34">
        <v>970.93532340812999</v>
      </c>
      <c r="D69" s="34">
        <v>976.02056518563995</v>
      </c>
      <c r="E69" s="34">
        <v>991.69742350590923</v>
      </c>
      <c r="F69" s="34">
        <v>939.58694371813988</v>
      </c>
      <c r="G69" s="34">
        <v>912.06419633954988</v>
      </c>
      <c r="H69" s="34">
        <v>933.21751624447995</v>
      </c>
      <c r="I69" s="34">
        <v>969.42248491039015</v>
      </c>
      <c r="J69" s="34">
        <v>897.39042839771992</v>
      </c>
      <c r="K69" s="34">
        <v>962.07845917643999</v>
      </c>
      <c r="L69" s="34">
        <v>970.94510181150008</v>
      </c>
      <c r="M69" s="34">
        <v>977.30116775819977</v>
      </c>
      <c r="N69" s="34">
        <v>2262.2165509089996</v>
      </c>
      <c r="O69" s="34">
        <v>2156.800153959</v>
      </c>
      <c r="P69" s="34">
        <v>2089.0903530249998</v>
      </c>
      <c r="Q69" s="34">
        <v>2169.2164192282007</v>
      </c>
      <c r="R69" s="34">
        <v>2303.8022045526</v>
      </c>
      <c r="S69" s="34">
        <v>2166.5302753389997</v>
      </c>
      <c r="T69" s="34">
        <v>3032.7098979790981</v>
      </c>
      <c r="U69" s="34">
        <v>3096.0778367415001</v>
      </c>
      <c r="V69" s="34">
        <v>3116.3450719372995</v>
      </c>
      <c r="W69" s="34">
        <v>3585.1960026623001</v>
      </c>
      <c r="X69" s="34">
        <v>3414.7959847999991</v>
      </c>
      <c r="Y69" s="34">
        <v>2973.0029056595004</v>
      </c>
      <c r="Z69" s="34">
        <v>2747.0045922716004</v>
      </c>
      <c r="AA69" s="34">
        <v>2830.0258475037003</v>
      </c>
    </row>
    <row r="70" spans="1:27" s="30" customFormat="1" x14ac:dyDescent="0.35">
      <c r="A70" s="31" t="s">
        <v>122</v>
      </c>
      <c r="B70" s="31" t="s">
        <v>34</v>
      </c>
      <c r="C70" s="34">
        <v>76.340864857999975</v>
      </c>
      <c r="D70" s="34">
        <v>76.600028931400004</v>
      </c>
      <c r="E70" s="34">
        <v>80.754601655000002</v>
      </c>
      <c r="F70" s="34">
        <v>68.700101585600009</v>
      </c>
      <c r="G70" s="34">
        <v>70.478048818599987</v>
      </c>
      <c r="H70" s="34">
        <v>72.090693102999992</v>
      </c>
      <c r="I70" s="34">
        <v>72.940686376299993</v>
      </c>
      <c r="J70" s="34">
        <v>65.22405531699998</v>
      </c>
      <c r="K70" s="34">
        <v>63.747706831000009</v>
      </c>
      <c r="L70" s="34">
        <v>67.122096083999892</v>
      </c>
      <c r="M70" s="34">
        <v>68.970227370000003</v>
      </c>
      <c r="N70" s="34">
        <v>677.57992439999987</v>
      </c>
      <c r="O70" s="34">
        <v>661.59312699999987</v>
      </c>
      <c r="P70" s="34">
        <v>652.92254070000001</v>
      </c>
      <c r="Q70" s="34">
        <v>667.32327800000007</v>
      </c>
      <c r="R70" s="34">
        <v>679.68817799999999</v>
      </c>
      <c r="S70" s="34">
        <v>715.96929399999988</v>
      </c>
      <c r="T70" s="34">
        <v>705.80142860000001</v>
      </c>
      <c r="U70" s="34">
        <v>707.995542</v>
      </c>
      <c r="V70" s="34">
        <v>709.77752399999997</v>
      </c>
      <c r="W70" s="34">
        <v>983.00034829999993</v>
      </c>
      <c r="X70" s="34">
        <v>966.47589219999895</v>
      </c>
      <c r="Y70" s="34">
        <v>964.03102430000001</v>
      </c>
      <c r="Z70" s="34">
        <v>1570.1723731999998</v>
      </c>
      <c r="AA70" s="34">
        <v>1633.7271499999999</v>
      </c>
    </row>
    <row r="71" spans="1:27" s="30" customFormat="1" x14ac:dyDescent="0.35">
      <c r="A71" s="31" t="s">
        <v>122</v>
      </c>
      <c r="B71" s="31" t="s">
        <v>70</v>
      </c>
      <c r="C71" s="34">
        <v>0</v>
      </c>
      <c r="D71" s="34">
        <v>0</v>
      </c>
      <c r="E71" s="34">
        <v>0</v>
      </c>
      <c r="F71" s="34">
        <v>2.2853389999999999E-3</v>
      </c>
      <c r="G71" s="34">
        <v>2.4806669000000002E-3</v>
      </c>
      <c r="H71" s="34">
        <v>2.6574209999999901E-3</v>
      </c>
      <c r="I71" s="34">
        <v>2.8100213999999999E-3</v>
      </c>
      <c r="J71" s="34">
        <v>2.9725683999999998E-3</v>
      </c>
      <c r="K71" s="34">
        <v>3.1298673999999999E-3</v>
      </c>
      <c r="L71" s="34">
        <v>3.4332170000000001E-3</v>
      </c>
      <c r="M71" s="34">
        <v>3.5969901E-3</v>
      </c>
      <c r="N71" s="34">
        <v>4.6620940000000003E-3</v>
      </c>
      <c r="O71" s="34">
        <v>4.6092644000000002E-3</v>
      </c>
      <c r="P71" s="34">
        <v>4.8735095000000004E-3</v>
      </c>
      <c r="Q71" s="34">
        <v>5.9087686000000002E-3</v>
      </c>
      <c r="R71" s="34">
        <v>6.4207342999999997E-3</v>
      </c>
      <c r="S71" s="34">
        <v>1.2222201E-2</v>
      </c>
      <c r="T71" s="34">
        <v>1.2331692E-2</v>
      </c>
      <c r="U71" s="34">
        <v>1.2600584999999999E-2</v>
      </c>
      <c r="V71" s="34">
        <v>1.30864639999999E-2</v>
      </c>
      <c r="W71" s="34">
        <v>1.501956E-2</v>
      </c>
      <c r="X71" s="34">
        <v>1.4747713000000001E-2</v>
      </c>
      <c r="Y71" s="34">
        <v>1.4917392E-2</v>
      </c>
      <c r="Z71" s="34">
        <v>1.8172938E-2</v>
      </c>
      <c r="AA71" s="34">
        <v>1.8498332999999999E-2</v>
      </c>
    </row>
    <row r="72" spans="1:27" s="30" customFormat="1" x14ac:dyDescent="0.35">
      <c r="A72" s="31" t="s">
        <v>122</v>
      </c>
      <c r="B72" s="31" t="s">
        <v>52</v>
      </c>
      <c r="C72" s="27">
        <v>34.855457000000001</v>
      </c>
      <c r="D72" s="27">
        <v>29.868571999999901</v>
      </c>
      <c r="E72" s="27">
        <v>27.942350000000001</v>
      </c>
      <c r="F72" s="27">
        <v>29.235240000000001</v>
      </c>
      <c r="G72" s="27">
        <v>35.401176</v>
      </c>
      <c r="H72" s="27">
        <v>40.250309999999999</v>
      </c>
      <c r="I72" s="27">
        <v>45.464447</v>
      </c>
      <c r="J72" s="27">
        <v>48.634270000000001</v>
      </c>
      <c r="K72" s="27">
        <v>52.749499999999998</v>
      </c>
      <c r="L72" s="27">
        <v>62.911926000000001</v>
      </c>
      <c r="M72" s="27">
        <v>71.600169999999906</v>
      </c>
      <c r="N72" s="27">
        <v>69.728659999999905</v>
      </c>
      <c r="O72" s="27">
        <v>72.187820000000002</v>
      </c>
      <c r="P72" s="27">
        <v>75.672309999999996</v>
      </c>
      <c r="Q72" s="27">
        <v>84.26952</v>
      </c>
      <c r="R72" s="27">
        <v>90.268715</v>
      </c>
      <c r="S72" s="27">
        <v>94.015069999999994</v>
      </c>
      <c r="T72" s="27">
        <v>98.442406000000005</v>
      </c>
      <c r="U72" s="27">
        <v>107.45236</v>
      </c>
      <c r="V72" s="27">
        <v>115.702286</v>
      </c>
      <c r="W72" s="27">
        <v>115.32716000000001</v>
      </c>
      <c r="X72" s="27">
        <v>120.27166</v>
      </c>
      <c r="Y72" s="27">
        <v>126.04497499999999</v>
      </c>
      <c r="Z72" s="27">
        <v>125.66365999999999</v>
      </c>
      <c r="AA72" s="27">
        <v>130.46084999999999</v>
      </c>
    </row>
    <row r="73" spans="1:27" s="30" customFormat="1" x14ac:dyDescent="0.35">
      <c r="A73" s="38" t="s">
        <v>127</v>
      </c>
      <c r="B73" s="38"/>
      <c r="C73" s="35">
        <v>9503.5034934917912</v>
      </c>
      <c r="D73" s="35">
        <v>9686.1254113177656</v>
      </c>
      <c r="E73" s="35">
        <v>8697.663992147005</v>
      </c>
      <c r="F73" s="35">
        <v>7622.1970755734055</v>
      </c>
      <c r="G73" s="35">
        <v>7265.6743526106675</v>
      </c>
      <c r="H73" s="35">
        <v>7971.9966806068896</v>
      </c>
      <c r="I73" s="35">
        <v>8101.6770944027239</v>
      </c>
      <c r="J73" s="35">
        <v>7502.618382600429</v>
      </c>
      <c r="K73" s="35">
        <v>7600.4383863879411</v>
      </c>
      <c r="L73" s="35">
        <v>7591.2216958476474</v>
      </c>
      <c r="M73" s="35">
        <v>8074.5193628655052</v>
      </c>
      <c r="N73" s="35">
        <v>12626.49082548892</v>
      </c>
      <c r="O73" s="35">
        <v>12312.435137590013</v>
      </c>
      <c r="P73" s="35">
        <v>11341.219596466499</v>
      </c>
      <c r="Q73" s="35">
        <v>13396.820029421728</v>
      </c>
      <c r="R73" s="35">
        <v>11983.001633646869</v>
      </c>
      <c r="S73" s="35">
        <v>12826.7405400553</v>
      </c>
      <c r="T73" s="35">
        <v>14775.378752481953</v>
      </c>
      <c r="U73" s="35">
        <v>14065.051534394799</v>
      </c>
      <c r="V73" s="35">
        <v>14919.255764188078</v>
      </c>
      <c r="W73" s="35">
        <v>14475.632205092597</v>
      </c>
      <c r="X73" s="35">
        <v>14451.450423868708</v>
      </c>
      <c r="Y73" s="35">
        <v>13528.594596240899</v>
      </c>
      <c r="Z73" s="35">
        <v>14461.5404964721</v>
      </c>
      <c r="AA73" s="35">
        <v>13776.335956966499</v>
      </c>
    </row>
    <row r="74" spans="1:27" s="30" customFormat="1" x14ac:dyDescent="0.35"/>
    <row r="75" spans="1:27" s="30" customFormat="1"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s="30" customFormat="1"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s="30" customFormat="1"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s="30" customFormat="1" x14ac:dyDescent="0.35">
      <c r="A78" s="31" t="s">
        <v>123</v>
      </c>
      <c r="B78" s="31" t="s">
        <v>18</v>
      </c>
      <c r="C78" s="34">
        <v>0</v>
      </c>
      <c r="D78" s="34">
        <v>9.5451229999999904E-4</v>
      </c>
      <c r="E78" s="34">
        <v>1.2212746E-3</v>
      </c>
      <c r="F78" s="34">
        <v>1.2282657999999999E-3</v>
      </c>
      <c r="G78" s="34">
        <v>1.1904849E-3</v>
      </c>
      <c r="H78" s="34">
        <v>1.2512898999999999E-3</v>
      </c>
      <c r="I78" s="34">
        <v>1.2729337E-3</v>
      </c>
      <c r="J78" s="34">
        <v>1.3323756E-3</v>
      </c>
      <c r="K78" s="34">
        <v>1.5084795999999901E-3</v>
      </c>
      <c r="L78" s="34">
        <v>1.7342631E-3</v>
      </c>
      <c r="M78" s="34">
        <v>1.6522224E-3</v>
      </c>
      <c r="N78" s="34">
        <v>2.1244736999999998E-3</v>
      </c>
      <c r="O78" s="34">
        <v>2.2070153999999998E-3</v>
      </c>
      <c r="P78" s="34">
        <v>2.0694063999999999E-3</v>
      </c>
      <c r="Q78" s="34">
        <v>2.1307370000000002E-3</v>
      </c>
      <c r="R78" s="34">
        <v>2.4411664E-3</v>
      </c>
      <c r="S78" s="34">
        <v>3.0853484999999901E-3</v>
      </c>
      <c r="T78" s="34">
        <v>3.3026132999999999E-3</v>
      </c>
      <c r="U78" s="34">
        <v>3.6248676000000001E-3</v>
      </c>
      <c r="V78" s="34">
        <v>3.2793700000000002E-3</v>
      </c>
      <c r="W78" s="34">
        <v>4.1997609999999998E-3</v>
      </c>
      <c r="X78" s="34">
        <v>4.2892783000000002E-3</v>
      </c>
      <c r="Y78" s="34">
        <v>4.1298659999999899E-3</v>
      </c>
      <c r="Z78" s="34">
        <v>4.1125229999999999E-3</v>
      </c>
      <c r="AA78" s="34">
        <v>4.1650897000000001E-3</v>
      </c>
    </row>
    <row r="79" spans="1:27" s="30" customFormat="1"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s="30" customFormat="1" x14ac:dyDescent="0.35">
      <c r="A80" s="31" t="s">
        <v>123</v>
      </c>
      <c r="B80" s="31" t="s">
        <v>63</v>
      </c>
      <c r="C80" s="34">
        <v>9.69363629999999E-4</v>
      </c>
      <c r="D80" s="34">
        <v>7.5101752999999895E-4</v>
      </c>
      <c r="E80" s="34">
        <v>9.3127236999999996E-4</v>
      </c>
      <c r="F80" s="34">
        <v>9.6223249999999902E-4</v>
      </c>
      <c r="G80" s="34">
        <v>8.6844184999999895E-4</v>
      </c>
      <c r="H80" s="34">
        <v>9.3121909999999901E-4</v>
      </c>
      <c r="I80" s="34">
        <v>9.4325447E-4</v>
      </c>
      <c r="J80" s="34">
        <v>9.8354357999999999E-4</v>
      </c>
      <c r="K80" s="34">
        <v>1.0805517499999999E-3</v>
      </c>
      <c r="L80" s="34">
        <v>1.2637576799999998E-3</v>
      </c>
      <c r="M80" s="34">
        <v>1.0914030799999989E-3</v>
      </c>
      <c r="N80" s="34">
        <v>4.7191572049999998E-2</v>
      </c>
      <c r="O80" s="34">
        <v>1.5920743500000001E-3</v>
      </c>
      <c r="P80" s="34">
        <v>1.335681809999999E-3</v>
      </c>
      <c r="Q80" s="34">
        <v>1.495006499999999E-3</v>
      </c>
      <c r="R80" s="34">
        <v>0.31772625840000002</v>
      </c>
      <c r="S80" s="34">
        <v>1.4669294517</v>
      </c>
      <c r="T80" s="34">
        <v>0.12683251303999998</v>
      </c>
      <c r="U80" s="34">
        <v>1.8699347443499901</v>
      </c>
      <c r="V80" s="34">
        <v>1.2858112000000001E-3</v>
      </c>
      <c r="W80" s="34">
        <v>1.16173233254</v>
      </c>
      <c r="X80" s="34">
        <v>1.8299437999999999E-3</v>
      </c>
      <c r="Y80" s="34">
        <v>0.23654453449999999</v>
      </c>
      <c r="Z80" s="34">
        <v>2.7583554548999998</v>
      </c>
      <c r="AA80" s="34">
        <v>1.36643978099999</v>
      </c>
    </row>
    <row r="81" spans="1:27" s="30" customFormat="1" x14ac:dyDescent="0.35">
      <c r="A81" s="31" t="s">
        <v>123</v>
      </c>
      <c r="B81" s="31" t="s">
        <v>62</v>
      </c>
      <c r="C81" s="34">
        <v>7028.434507699998</v>
      </c>
      <c r="D81" s="34">
        <v>10602.099451500002</v>
      </c>
      <c r="E81" s="34">
        <v>7889.244795999999</v>
      </c>
      <c r="F81" s="34">
        <v>8024.0689739999998</v>
      </c>
      <c r="G81" s="34">
        <v>9618.8299939999997</v>
      </c>
      <c r="H81" s="34">
        <v>8737.5028380000003</v>
      </c>
      <c r="I81" s="34">
        <v>8793.1287804999993</v>
      </c>
      <c r="J81" s="34">
        <v>9691.8714629999886</v>
      </c>
      <c r="K81" s="34">
        <v>8634.6436779999985</v>
      </c>
      <c r="L81" s="34">
        <v>6919.9709085000004</v>
      </c>
      <c r="M81" s="34">
        <v>10531.841984699997</v>
      </c>
      <c r="N81" s="34">
        <v>7730.1662579999993</v>
      </c>
      <c r="O81" s="34">
        <v>7899.6003742999992</v>
      </c>
      <c r="P81" s="34">
        <v>9479.2823885999951</v>
      </c>
      <c r="Q81" s="34">
        <v>8648.5688249999985</v>
      </c>
      <c r="R81" s="34">
        <v>8604.9979289999956</v>
      </c>
      <c r="S81" s="34">
        <v>9550.5318499999976</v>
      </c>
      <c r="T81" s="34">
        <v>8499.5867099999996</v>
      </c>
      <c r="U81" s="34">
        <v>6859.9498569999987</v>
      </c>
      <c r="V81" s="34">
        <v>10285.129479999996</v>
      </c>
      <c r="W81" s="34">
        <v>7608.6227419999968</v>
      </c>
      <c r="X81" s="34">
        <v>7775.1320449999985</v>
      </c>
      <c r="Y81" s="34">
        <v>9377.73351</v>
      </c>
      <c r="Z81" s="34">
        <v>8465.5888100000011</v>
      </c>
      <c r="AA81" s="34">
        <v>8468.6991999999955</v>
      </c>
    </row>
    <row r="82" spans="1:27" s="30" customFormat="1" x14ac:dyDescent="0.35">
      <c r="A82" s="31" t="s">
        <v>123</v>
      </c>
      <c r="B82" s="31" t="s">
        <v>66</v>
      </c>
      <c r="C82" s="34">
        <v>1796.064189999998</v>
      </c>
      <c r="D82" s="34">
        <v>2039.3866725877604</v>
      </c>
      <c r="E82" s="34">
        <v>1901.891728327199</v>
      </c>
      <c r="F82" s="34">
        <v>1845.7318035205979</v>
      </c>
      <c r="G82" s="34">
        <v>2026.9521625912</v>
      </c>
      <c r="H82" s="34">
        <v>2061.0357608924005</v>
      </c>
      <c r="I82" s="34">
        <v>2109.7701346292001</v>
      </c>
      <c r="J82" s="34">
        <v>1866.0752136515998</v>
      </c>
      <c r="K82" s="34">
        <v>1831.4538675072001</v>
      </c>
      <c r="L82" s="34">
        <v>1795.674272966598</v>
      </c>
      <c r="M82" s="34">
        <v>2043.3422165606999</v>
      </c>
      <c r="N82" s="34">
        <v>3393.8458092684</v>
      </c>
      <c r="O82" s="34">
        <v>3362.552830356</v>
      </c>
      <c r="P82" s="34">
        <v>3598.2016393739991</v>
      </c>
      <c r="Q82" s="34">
        <v>3635.3516782700003</v>
      </c>
      <c r="R82" s="34">
        <v>6186.4311189073997</v>
      </c>
      <c r="S82" s="34">
        <v>5718.4627485194978</v>
      </c>
      <c r="T82" s="34">
        <v>5968.2726254389991</v>
      </c>
      <c r="U82" s="34">
        <v>5846.9581486380002</v>
      </c>
      <c r="V82" s="34">
        <v>6358.3652432729978</v>
      </c>
      <c r="W82" s="34">
        <v>6363.1820988339987</v>
      </c>
      <c r="X82" s="34">
        <v>6341.8067960730004</v>
      </c>
      <c r="Y82" s="34">
        <v>6747.3587711359987</v>
      </c>
      <c r="Z82" s="34">
        <v>6463.5932065849993</v>
      </c>
      <c r="AA82" s="34">
        <v>6557.3280670740005</v>
      </c>
    </row>
    <row r="83" spans="1:27" s="30" customFormat="1" x14ac:dyDescent="0.35">
      <c r="A83" s="31" t="s">
        <v>123</v>
      </c>
      <c r="B83" s="31" t="s">
        <v>65</v>
      </c>
      <c r="C83" s="34">
        <v>2.4289284000000001E-4</v>
      </c>
      <c r="D83" s="34">
        <v>2.7892887E-4</v>
      </c>
      <c r="E83" s="34">
        <v>3.5260286000000002E-4</v>
      </c>
      <c r="F83" s="34">
        <v>3.5136762999999998E-4</v>
      </c>
      <c r="G83" s="34">
        <v>4.1488719999999997E-4</v>
      </c>
      <c r="H83" s="34">
        <v>7.0819316999999897E-4</v>
      </c>
      <c r="I83" s="34">
        <v>6.9984979999999995E-4</v>
      </c>
      <c r="J83" s="34">
        <v>7.2863592999999904E-4</v>
      </c>
      <c r="K83" s="34">
        <v>1.2659907000000001E-3</v>
      </c>
      <c r="L83" s="34">
        <v>2.4316232E-3</v>
      </c>
      <c r="M83" s="34">
        <v>2.1439549999999999E-3</v>
      </c>
      <c r="N83" s="34">
        <v>3.8054391999999999E-3</v>
      </c>
      <c r="O83" s="34">
        <v>3.8861880000000001E-3</v>
      </c>
      <c r="P83" s="34">
        <v>3.2089054999999999E-3</v>
      </c>
      <c r="Q83" s="34">
        <v>3.4833023999999999E-3</v>
      </c>
      <c r="R83" s="34">
        <v>3.0848763E-3</v>
      </c>
      <c r="S83" s="34">
        <v>3.1658325000000001E-3</v>
      </c>
      <c r="T83" s="34">
        <v>3.7455275E-3</v>
      </c>
      <c r="U83" s="34">
        <v>3.6933654999999998E-3</v>
      </c>
      <c r="V83" s="34">
        <v>3.4596893999999999E-3</v>
      </c>
      <c r="W83" s="34">
        <v>4.9449005000000001E-3</v>
      </c>
      <c r="X83" s="34">
        <v>5.1373076E-3</v>
      </c>
      <c r="Y83" s="34">
        <v>4.6134339999999996E-3</v>
      </c>
      <c r="Z83" s="34">
        <v>4.9087983000000003E-3</v>
      </c>
      <c r="AA83" s="34">
        <v>4.6181249999999998E-3</v>
      </c>
    </row>
    <row r="84" spans="1:27" s="30" customFormat="1" x14ac:dyDescent="0.35">
      <c r="A84" s="31" t="s">
        <v>123</v>
      </c>
      <c r="B84" s="31" t="s">
        <v>34</v>
      </c>
      <c r="C84" s="34">
        <v>2.3146149999999999E-3</v>
      </c>
      <c r="D84" s="34">
        <v>2.9464007999999999E-3</v>
      </c>
      <c r="E84" s="34">
        <v>2.6283206000000002E-3</v>
      </c>
      <c r="F84" s="34">
        <v>2.6262309999999902E-3</v>
      </c>
      <c r="G84" s="34">
        <v>2.8368909999999998E-3</v>
      </c>
      <c r="H84" s="34">
        <v>3.96945299999999E-3</v>
      </c>
      <c r="I84" s="34">
        <v>5.3241113E-3</v>
      </c>
      <c r="J84" s="34">
        <v>5.7874293999999899E-3</v>
      </c>
      <c r="K84" s="34">
        <v>5.4579240000000003E-3</v>
      </c>
      <c r="L84" s="34">
        <v>7.3124393999999997E-3</v>
      </c>
      <c r="M84" s="34">
        <v>1.1687717E-2</v>
      </c>
      <c r="N84" s="34">
        <v>9.6690249999999995E-3</v>
      </c>
      <c r="O84" s="34">
        <v>9.1132309999999994E-3</v>
      </c>
      <c r="P84" s="34">
        <v>1.3178598999999999E-2</v>
      </c>
      <c r="Q84" s="34">
        <v>1.2797180999999999E-2</v>
      </c>
      <c r="R84" s="34">
        <v>1.3677088E-2</v>
      </c>
      <c r="S84" s="34">
        <v>1.39400039999999E-2</v>
      </c>
      <c r="T84" s="34">
        <v>1.3345648999999999E-2</v>
      </c>
      <c r="U84" s="34">
        <v>1.8521876999999999E-2</v>
      </c>
      <c r="V84" s="34">
        <v>2.32617239999999E-2</v>
      </c>
      <c r="W84" s="34">
        <v>2.1120531000000001E-2</v>
      </c>
      <c r="X84" s="34">
        <v>2.0505220000000001E-2</v>
      </c>
      <c r="Y84" s="34">
        <v>2.3092555000000001E-2</v>
      </c>
      <c r="Z84" s="34">
        <v>2.7587886999999998E-2</v>
      </c>
      <c r="AA84" s="34">
        <v>2.7882424999999999E-2</v>
      </c>
    </row>
    <row r="85" spans="1:27" s="30" customFormat="1" x14ac:dyDescent="0.35">
      <c r="A85" s="31" t="s">
        <v>123</v>
      </c>
      <c r="B85" s="31" t="s">
        <v>70</v>
      </c>
      <c r="C85" s="34">
        <v>0</v>
      </c>
      <c r="D85" s="34">
        <v>0</v>
      </c>
      <c r="E85" s="34">
        <v>0</v>
      </c>
      <c r="F85" s="34">
        <v>3.5318121999999902E-3</v>
      </c>
      <c r="G85" s="34">
        <v>4.4099350000000002E-3</v>
      </c>
      <c r="H85" s="34">
        <v>4.3197840000000001E-3</v>
      </c>
      <c r="I85" s="34">
        <v>4.7086319999999999E-3</v>
      </c>
      <c r="J85" s="34">
        <v>4.9365260000000001E-3</v>
      </c>
      <c r="K85" s="34">
        <v>4.7702209999999998E-3</v>
      </c>
      <c r="L85" s="34">
        <v>4.3244134000000002E-3</v>
      </c>
      <c r="M85" s="34">
        <v>5.8565913000000001E-3</v>
      </c>
      <c r="N85" s="34">
        <v>5.3308886E-3</v>
      </c>
      <c r="O85" s="34">
        <v>5.2942084E-3</v>
      </c>
      <c r="P85" s="34">
        <v>6.9413879999999997E-3</v>
      </c>
      <c r="Q85" s="34">
        <v>7.2017213999999996E-3</v>
      </c>
      <c r="R85" s="34">
        <v>1.0861812E-2</v>
      </c>
      <c r="S85" s="34">
        <v>1.7203202000000001E-2</v>
      </c>
      <c r="T85" s="34">
        <v>1.6620751E-2</v>
      </c>
      <c r="U85" s="34">
        <v>3.1151906E-2</v>
      </c>
      <c r="V85" s="34">
        <v>3.1438519999999998E-2</v>
      </c>
      <c r="W85" s="34">
        <v>3.3420485E-2</v>
      </c>
      <c r="X85" s="34">
        <v>3.1312137999999899E-2</v>
      </c>
      <c r="Y85" s="34">
        <v>3.2229136999999998E-2</v>
      </c>
      <c r="Z85" s="34">
        <v>3.3786195999999998E-2</v>
      </c>
      <c r="AA85" s="34">
        <v>3.3200542999999999E-2</v>
      </c>
    </row>
    <row r="86" spans="1:27" s="30" customFormat="1" x14ac:dyDescent="0.35">
      <c r="A86" s="31" t="s">
        <v>123</v>
      </c>
      <c r="B86" s="31" t="s">
        <v>52</v>
      </c>
      <c r="C86" s="27">
        <v>0.11272465</v>
      </c>
      <c r="D86" s="27">
        <v>9.1949580000000003E-2</v>
      </c>
      <c r="E86" s="27">
        <v>0.13738979999999901</v>
      </c>
      <c r="F86" s="27">
        <v>0.20337097000000001</v>
      </c>
      <c r="G86" s="27">
        <v>0.24716204</v>
      </c>
      <c r="H86" s="27">
        <v>0.44079099999999999</v>
      </c>
      <c r="I86" s="27">
        <v>0.52463040000000005</v>
      </c>
      <c r="J86" s="27">
        <v>0.53837705000000002</v>
      </c>
      <c r="K86" s="27">
        <v>0.46750802000000002</v>
      </c>
      <c r="L86" s="27">
        <v>0.60186523000000003</v>
      </c>
      <c r="M86" s="27">
        <v>0.29241050000000002</v>
      </c>
      <c r="N86" s="27">
        <v>4.9300255999999996</v>
      </c>
      <c r="O86" s="27">
        <v>4.3409714999999904</v>
      </c>
      <c r="P86" s="27">
        <v>3.7330612999999899</v>
      </c>
      <c r="Q86" s="27">
        <v>6.1610820000000004</v>
      </c>
      <c r="R86" s="27">
        <v>16.388206</v>
      </c>
      <c r="S86" s="27">
        <v>18.275623</v>
      </c>
      <c r="T86" s="27">
        <v>17.745007999999999</v>
      </c>
      <c r="U86" s="27">
        <v>23.391431999999998</v>
      </c>
      <c r="V86" s="27">
        <v>20.191255999999999</v>
      </c>
      <c r="W86" s="27">
        <v>24.269482</v>
      </c>
      <c r="X86" s="27">
        <v>22.582345999999902</v>
      </c>
      <c r="Y86" s="27">
        <v>21.949434</v>
      </c>
      <c r="Z86" s="27">
        <v>22.991710000000001</v>
      </c>
      <c r="AA86" s="27">
        <v>22.816438999999999</v>
      </c>
    </row>
    <row r="87" spans="1:27" s="30" customFormat="1" x14ac:dyDescent="0.35">
      <c r="A87" s="38" t="s">
        <v>127</v>
      </c>
      <c r="B87" s="38"/>
      <c r="C87" s="35">
        <v>8824.4999099564666</v>
      </c>
      <c r="D87" s="35">
        <v>12641.488108546462</v>
      </c>
      <c r="E87" s="35">
        <v>9791.1390294770281</v>
      </c>
      <c r="F87" s="35">
        <v>9869.8033193865267</v>
      </c>
      <c r="G87" s="35">
        <v>11645.784630405149</v>
      </c>
      <c r="H87" s="35">
        <v>10798.541489594572</v>
      </c>
      <c r="I87" s="35">
        <v>10902.901831167168</v>
      </c>
      <c r="J87" s="35">
        <v>11557.9497212067</v>
      </c>
      <c r="K87" s="35">
        <v>10466.101400529249</v>
      </c>
      <c r="L87" s="35">
        <v>8715.6506111105773</v>
      </c>
      <c r="M87" s="35">
        <v>12575.189088841176</v>
      </c>
      <c r="N87" s="35">
        <v>11124.06518875335</v>
      </c>
      <c r="O87" s="35">
        <v>11262.16088993375</v>
      </c>
      <c r="P87" s="35">
        <v>13077.490641967705</v>
      </c>
      <c r="Q87" s="35">
        <v>12283.9276123159</v>
      </c>
      <c r="R87" s="35">
        <v>14791.752300208494</v>
      </c>
      <c r="S87" s="35">
        <v>15270.467779152195</v>
      </c>
      <c r="T87" s="35">
        <v>14467.993216092838</v>
      </c>
      <c r="U87" s="35">
        <v>12708.785258615448</v>
      </c>
      <c r="V87" s="35">
        <v>16643.502748143594</v>
      </c>
      <c r="W87" s="35">
        <v>13972.975717828036</v>
      </c>
      <c r="X87" s="35">
        <v>14116.950097602699</v>
      </c>
      <c r="Y87" s="35">
        <v>16125.337568970497</v>
      </c>
      <c r="Z87" s="35">
        <v>14931.949393361201</v>
      </c>
      <c r="AA87" s="35">
        <v>15027.402490069697</v>
      </c>
    </row>
    <row r="88" spans="1:27" s="30" customFormat="1" collapsed="1" x14ac:dyDescent="0.3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row>
    <row r="89" spans="1:27" s="30" customFormat="1" x14ac:dyDescent="0.3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row>
    <row r="90" spans="1:27" s="30" customFormat="1" x14ac:dyDescent="0.35">
      <c r="A90" s="18" t="s">
        <v>124</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row>
    <row r="91" spans="1:27" s="30" customFormat="1" x14ac:dyDescent="0.35">
      <c r="A91" s="19" t="s">
        <v>117</v>
      </c>
      <c r="B91" s="19" t="s">
        <v>118</v>
      </c>
      <c r="C91" s="19" t="s">
        <v>75</v>
      </c>
      <c r="D91" s="19" t="s">
        <v>82</v>
      </c>
      <c r="E91" s="19" t="s">
        <v>83</v>
      </c>
      <c r="F91" s="19" t="s">
        <v>84</v>
      </c>
      <c r="G91" s="19" t="s">
        <v>85</v>
      </c>
      <c r="H91" s="19" t="s">
        <v>86</v>
      </c>
      <c r="I91" s="19" t="s">
        <v>87</v>
      </c>
      <c r="J91" s="19" t="s">
        <v>88</v>
      </c>
      <c r="K91" s="19" t="s">
        <v>89</v>
      </c>
      <c r="L91" s="19" t="s">
        <v>90</v>
      </c>
      <c r="M91" s="19" t="s">
        <v>91</v>
      </c>
      <c r="N91" s="19" t="s">
        <v>92</v>
      </c>
      <c r="O91" s="19" t="s">
        <v>93</v>
      </c>
      <c r="P91" s="19" t="s">
        <v>94</v>
      </c>
      <c r="Q91" s="19" t="s">
        <v>95</v>
      </c>
      <c r="R91" s="19" t="s">
        <v>96</v>
      </c>
      <c r="S91" s="19" t="s">
        <v>97</v>
      </c>
      <c r="T91" s="19" t="s">
        <v>98</v>
      </c>
      <c r="U91" s="19" t="s">
        <v>99</v>
      </c>
      <c r="V91" s="19" t="s">
        <v>100</v>
      </c>
      <c r="W91" s="19" t="s">
        <v>101</v>
      </c>
      <c r="X91" s="19" t="s">
        <v>102</v>
      </c>
      <c r="Y91" s="19" t="s">
        <v>103</v>
      </c>
      <c r="Z91" s="19" t="s">
        <v>104</v>
      </c>
      <c r="AA91" s="19" t="s">
        <v>105</v>
      </c>
    </row>
    <row r="92" spans="1:27" s="30" customFormat="1" x14ac:dyDescent="0.35">
      <c r="A92" s="31" t="s">
        <v>38</v>
      </c>
      <c r="B92" s="31" t="s">
        <v>67</v>
      </c>
      <c r="C92" s="34">
        <v>209.26446927529992</v>
      </c>
      <c r="D92" s="34">
        <v>227.46265366429986</v>
      </c>
      <c r="E92" s="34">
        <v>243.94331587409988</v>
      </c>
      <c r="F92" s="34">
        <v>232.56444099159978</v>
      </c>
      <c r="G92" s="34">
        <v>240.44791989579986</v>
      </c>
      <c r="H92" s="34">
        <v>249.3832623554998</v>
      </c>
      <c r="I92" s="34">
        <v>256.40480593949997</v>
      </c>
      <c r="J92" s="34">
        <v>237.30593242929979</v>
      </c>
      <c r="K92" s="34">
        <v>261.34755217780003</v>
      </c>
      <c r="L92" s="34">
        <v>1261.878522425498</v>
      </c>
      <c r="M92" s="34">
        <v>1313.5504021279999</v>
      </c>
      <c r="N92" s="34">
        <v>4448.535503741</v>
      </c>
      <c r="O92" s="34">
        <v>4633.1480084199993</v>
      </c>
      <c r="P92" s="34">
        <v>4608.1246818380005</v>
      </c>
      <c r="Q92" s="34">
        <v>6165.4139793839995</v>
      </c>
      <c r="R92" s="34">
        <v>6241.330201664</v>
      </c>
      <c r="S92" s="34">
        <v>6031.450858749</v>
      </c>
      <c r="T92" s="34">
        <v>5972.3791180679991</v>
      </c>
      <c r="U92" s="34">
        <v>6047.6396277540007</v>
      </c>
      <c r="V92" s="34">
        <v>5961.962305561</v>
      </c>
      <c r="W92" s="34">
        <v>8553.5662277979991</v>
      </c>
      <c r="X92" s="34">
        <v>8806.6955469919994</v>
      </c>
      <c r="Y92" s="34">
        <v>8725.7638789459997</v>
      </c>
      <c r="Z92" s="34">
        <v>10431.619404343999</v>
      </c>
      <c r="AA92" s="34">
        <v>10502.115857907989</v>
      </c>
    </row>
    <row r="93" spans="1:27" collapsed="1" x14ac:dyDescent="0.35">
      <c r="A93" s="31" t="s">
        <v>38</v>
      </c>
      <c r="B93" s="31" t="s">
        <v>113</v>
      </c>
      <c r="C93" s="34">
        <v>214.51274069999988</v>
      </c>
      <c r="D93" s="34">
        <v>146.63183799999999</v>
      </c>
      <c r="E93" s="34">
        <v>370.57947399999898</v>
      </c>
      <c r="F93" s="34">
        <v>536.22794510339895</v>
      </c>
      <c r="G93" s="34">
        <v>1116.3349469467998</v>
      </c>
      <c r="H93" s="34">
        <v>1313.4381834784997</v>
      </c>
      <c r="I93" s="34">
        <v>1667.3004010046002</v>
      </c>
      <c r="J93" s="34">
        <v>2426.7027404984988</v>
      </c>
      <c r="K93" s="34">
        <v>2872.0124289699993</v>
      </c>
      <c r="L93" s="34">
        <v>3916.9055262971001</v>
      </c>
      <c r="M93" s="34">
        <v>3230.4494992972</v>
      </c>
      <c r="N93" s="34">
        <v>8640.1382040029875</v>
      </c>
      <c r="O93" s="34">
        <v>7358.2902800987004</v>
      </c>
      <c r="P93" s="34">
        <v>8350.8117107610997</v>
      </c>
      <c r="Q93" s="34">
        <v>9059.7032437975995</v>
      </c>
      <c r="R93" s="34">
        <v>8602.0630044709906</v>
      </c>
      <c r="S93" s="34">
        <v>12404.681192029499</v>
      </c>
      <c r="T93" s="34">
        <v>12124.61111433999</v>
      </c>
      <c r="U93" s="34">
        <v>13230.422503513</v>
      </c>
      <c r="V93" s="34">
        <v>13055.536673966997</v>
      </c>
      <c r="W93" s="34">
        <v>13681.479498999002</v>
      </c>
      <c r="X93" s="34">
        <v>12869.361612934999</v>
      </c>
      <c r="Y93" s="34">
        <v>12922.378657178988</v>
      </c>
      <c r="Z93" s="34">
        <v>16711.774111393999</v>
      </c>
      <c r="AA93" s="34">
        <v>16624.485224901</v>
      </c>
    </row>
    <row r="94" spans="1:27" x14ac:dyDescent="0.35">
      <c r="A94" s="31" t="s">
        <v>38</v>
      </c>
      <c r="B94" s="31" t="s">
        <v>72</v>
      </c>
      <c r="C94" s="34">
        <v>104.89772874000001</v>
      </c>
      <c r="D94" s="34">
        <v>113.41603142000001</v>
      </c>
      <c r="E94" s="34">
        <v>105.99057142000001</v>
      </c>
      <c r="F94" s="34">
        <v>160.6869811599999</v>
      </c>
      <c r="G94" s="34">
        <v>226.51454364000003</v>
      </c>
      <c r="H94" s="34">
        <v>287.30329385999988</v>
      </c>
      <c r="I94" s="34">
        <v>358.29990015999994</v>
      </c>
      <c r="J94" s="34">
        <v>410.46819610000011</v>
      </c>
      <c r="K94" s="34">
        <v>553.20403009999904</v>
      </c>
      <c r="L94" s="34">
        <v>640.53353334000008</v>
      </c>
      <c r="M94" s="34">
        <v>742.27453349999894</v>
      </c>
      <c r="N94" s="34">
        <v>793.6627792999999</v>
      </c>
      <c r="O94" s="34">
        <v>849.06711319999999</v>
      </c>
      <c r="P94" s="34">
        <v>957.61894540000003</v>
      </c>
      <c r="Q94" s="34">
        <v>1084.1426179999976</v>
      </c>
      <c r="R94" s="34">
        <v>1208.5483314999999</v>
      </c>
      <c r="S94" s="34">
        <v>1228.225993499999</v>
      </c>
      <c r="T94" s="34">
        <v>1305.212170199999</v>
      </c>
      <c r="U94" s="34">
        <v>1431.2365377999988</v>
      </c>
      <c r="V94" s="34">
        <v>1525.3119624999999</v>
      </c>
      <c r="W94" s="34">
        <v>1553.6216287</v>
      </c>
      <c r="X94" s="34">
        <v>1600.9178044999987</v>
      </c>
      <c r="Y94" s="34">
        <v>1654.1394017999987</v>
      </c>
      <c r="Z94" s="34">
        <v>1738.4883836999986</v>
      </c>
      <c r="AA94" s="34">
        <v>1791.4714877999997</v>
      </c>
    </row>
    <row r="95" spans="1:27" collapsed="1" x14ac:dyDescent="0.35"/>
    <row r="96" spans="1:27" x14ac:dyDescent="0.35">
      <c r="A96" s="19" t="s">
        <v>117</v>
      </c>
      <c r="B96" s="19" t="s">
        <v>118</v>
      </c>
      <c r="C96" s="19" t="s">
        <v>75</v>
      </c>
      <c r="D96" s="19" t="s">
        <v>82</v>
      </c>
      <c r="E96" s="19" t="s">
        <v>83</v>
      </c>
      <c r="F96" s="19" t="s">
        <v>84</v>
      </c>
      <c r="G96" s="19" t="s">
        <v>85</v>
      </c>
      <c r="H96" s="19" t="s">
        <v>86</v>
      </c>
      <c r="I96" s="19" t="s">
        <v>87</v>
      </c>
      <c r="J96" s="19" t="s">
        <v>88</v>
      </c>
      <c r="K96" s="19" t="s">
        <v>89</v>
      </c>
      <c r="L96" s="19" t="s">
        <v>90</v>
      </c>
      <c r="M96" s="19" t="s">
        <v>91</v>
      </c>
      <c r="N96" s="19" t="s">
        <v>92</v>
      </c>
      <c r="O96" s="19" t="s">
        <v>93</v>
      </c>
      <c r="P96" s="19" t="s">
        <v>94</v>
      </c>
      <c r="Q96" s="19" t="s">
        <v>95</v>
      </c>
      <c r="R96" s="19" t="s">
        <v>96</v>
      </c>
      <c r="S96" s="19" t="s">
        <v>97</v>
      </c>
      <c r="T96" s="19" t="s">
        <v>98</v>
      </c>
      <c r="U96" s="19" t="s">
        <v>99</v>
      </c>
      <c r="V96" s="19" t="s">
        <v>100</v>
      </c>
      <c r="W96" s="19" t="s">
        <v>101</v>
      </c>
      <c r="X96" s="19" t="s">
        <v>102</v>
      </c>
      <c r="Y96" s="19" t="s">
        <v>103</v>
      </c>
      <c r="Z96" s="19" t="s">
        <v>104</v>
      </c>
      <c r="AA96" s="19" t="s">
        <v>105</v>
      </c>
    </row>
    <row r="97" spans="1:27" x14ac:dyDescent="0.35">
      <c r="A97" s="31" t="s">
        <v>119</v>
      </c>
      <c r="B97" s="31" t="s">
        <v>67</v>
      </c>
      <c r="C97" s="34">
        <v>1.82926401E-2</v>
      </c>
      <c r="D97" s="34">
        <v>1.9421001300000001E-2</v>
      </c>
      <c r="E97" s="34">
        <v>1.9226986099999979E-2</v>
      </c>
      <c r="F97" s="34">
        <v>1.9230483099999973E-2</v>
      </c>
      <c r="G97" s="34">
        <v>1.9878142299999992E-2</v>
      </c>
      <c r="H97" s="34">
        <v>2.58867742E-2</v>
      </c>
      <c r="I97" s="34">
        <v>3.1014587299999979E-2</v>
      </c>
      <c r="J97" s="34">
        <v>3.4269414300000002E-2</v>
      </c>
      <c r="K97" s="34">
        <v>3.4009602099999994E-2</v>
      </c>
      <c r="L97" s="34">
        <v>1019.0201623364981</v>
      </c>
      <c r="M97" s="34">
        <v>1066.8409169679999</v>
      </c>
      <c r="N97" s="34">
        <v>3450.7410112140001</v>
      </c>
      <c r="O97" s="34">
        <v>3401.7002432879995</v>
      </c>
      <c r="P97" s="34">
        <v>3383.2433423480002</v>
      </c>
      <c r="Q97" s="34">
        <v>4201.0440876379998</v>
      </c>
      <c r="R97" s="34">
        <v>4253.4098288690002</v>
      </c>
      <c r="S97" s="34">
        <v>4033.8138236300001</v>
      </c>
      <c r="T97" s="34">
        <v>3992.0347446279998</v>
      </c>
      <c r="U97" s="34">
        <v>4054.7773030379999</v>
      </c>
      <c r="V97" s="34">
        <v>3970.3092447510003</v>
      </c>
      <c r="W97" s="34">
        <v>5234.1222939499994</v>
      </c>
      <c r="X97" s="34">
        <v>5507.7959479459996</v>
      </c>
      <c r="Y97" s="34">
        <v>5475.3514787099994</v>
      </c>
      <c r="Z97" s="34">
        <v>5728.3681341499987</v>
      </c>
      <c r="AA97" s="34">
        <v>5704.84040967499</v>
      </c>
    </row>
    <row r="98" spans="1:27" x14ac:dyDescent="0.35">
      <c r="A98" s="31" t="s">
        <v>119</v>
      </c>
      <c r="B98" s="31" t="s">
        <v>113</v>
      </c>
      <c r="C98" s="34">
        <v>66.258890699999895</v>
      </c>
      <c r="D98" s="34">
        <v>91.789957999999984</v>
      </c>
      <c r="E98" s="34">
        <v>205.48099399999899</v>
      </c>
      <c r="F98" s="34">
        <v>384.06413384399895</v>
      </c>
      <c r="G98" s="34">
        <v>1010.6042523965001</v>
      </c>
      <c r="H98" s="34">
        <v>1131.5290964707999</v>
      </c>
      <c r="I98" s="34">
        <v>1440.8004378816001</v>
      </c>
      <c r="J98" s="34">
        <v>2149.0143878238987</v>
      </c>
      <c r="K98" s="34">
        <v>2406.7464956052991</v>
      </c>
      <c r="L98" s="34">
        <v>3257.9018601394</v>
      </c>
      <c r="M98" s="34">
        <v>2727.7152133372001</v>
      </c>
      <c r="N98" s="34">
        <v>7573.7474942829895</v>
      </c>
      <c r="O98" s="34">
        <v>6321.123830642</v>
      </c>
      <c r="P98" s="34">
        <v>7412.6250853009997</v>
      </c>
      <c r="Q98" s="34">
        <v>8117.0383761519997</v>
      </c>
      <c r="R98" s="34">
        <v>7660.6556570989906</v>
      </c>
      <c r="S98" s="34">
        <v>9688.7607721309996</v>
      </c>
      <c r="T98" s="34">
        <v>9362.4925019249895</v>
      </c>
      <c r="U98" s="34">
        <v>10285.743584367001</v>
      </c>
      <c r="V98" s="34">
        <v>10277.687561471997</v>
      </c>
      <c r="W98" s="34">
        <v>10831.226928341001</v>
      </c>
      <c r="X98" s="34">
        <v>10083.962142054001</v>
      </c>
      <c r="Y98" s="34">
        <v>10289.727511555988</v>
      </c>
      <c r="Z98" s="34">
        <v>11404.062709475998</v>
      </c>
      <c r="AA98" s="34">
        <v>11267.827052189001</v>
      </c>
    </row>
    <row r="99" spans="1:27" x14ac:dyDescent="0.35">
      <c r="A99" s="31" t="s">
        <v>119</v>
      </c>
      <c r="B99" s="31" t="s">
        <v>72</v>
      </c>
      <c r="C99" s="34">
        <v>27.616034240000005</v>
      </c>
      <c r="D99" s="34">
        <v>40.777678199999997</v>
      </c>
      <c r="E99" s="34">
        <v>34.095154319999999</v>
      </c>
      <c r="F99" s="34">
        <v>63.453409769999993</v>
      </c>
      <c r="G99" s="34">
        <v>90.303777370000006</v>
      </c>
      <c r="H99" s="34">
        <v>113.6487633</v>
      </c>
      <c r="I99" s="34">
        <v>141.93144715999992</v>
      </c>
      <c r="J99" s="34">
        <v>166.20095150000003</v>
      </c>
      <c r="K99" s="34">
        <v>220.50447150000002</v>
      </c>
      <c r="L99" s="34">
        <v>288.38931930000001</v>
      </c>
      <c r="M99" s="34">
        <v>337.94888099999991</v>
      </c>
      <c r="N99" s="34">
        <v>346.75901829999981</v>
      </c>
      <c r="O99" s="34">
        <v>371.0453622</v>
      </c>
      <c r="P99" s="34">
        <v>414.08099779999998</v>
      </c>
      <c r="Q99" s="34">
        <v>468.126216</v>
      </c>
      <c r="R99" s="34">
        <v>515.50959149999994</v>
      </c>
      <c r="S99" s="34">
        <v>517.76531149999994</v>
      </c>
      <c r="T99" s="34">
        <v>547.92873019999899</v>
      </c>
      <c r="U99" s="34">
        <v>592.8080197999999</v>
      </c>
      <c r="V99" s="34">
        <v>625.02559550000001</v>
      </c>
      <c r="W99" s="34">
        <v>637.83839469999987</v>
      </c>
      <c r="X99" s="34">
        <v>649.28497249999998</v>
      </c>
      <c r="Y99" s="34">
        <v>663.94009579999988</v>
      </c>
      <c r="Z99" s="34">
        <v>708.21061769999983</v>
      </c>
      <c r="AA99" s="34">
        <v>722.68577879999987</v>
      </c>
    </row>
    <row r="101" spans="1:27" x14ac:dyDescent="0.35">
      <c r="A101" s="19" t="s">
        <v>117</v>
      </c>
      <c r="B101" s="19" t="s">
        <v>118</v>
      </c>
      <c r="C101" s="19" t="s">
        <v>75</v>
      </c>
      <c r="D101" s="19" t="s">
        <v>82</v>
      </c>
      <c r="E101" s="19" t="s">
        <v>83</v>
      </c>
      <c r="F101" s="19" t="s">
        <v>84</v>
      </c>
      <c r="G101" s="19" t="s">
        <v>85</v>
      </c>
      <c r="H101" s="19" t="s">
        <v>86</v>
      </c>
      <c r="I101" s="19" t="s">
        <v>87</v>
      </c>
      <c r="J101" s="19" t="s">
        <v>88</v>
      </c>
      <c r="K101" s="19" t="s">
        <v>89</v>
      </c>
      <c r="L101" s="19" t="s">
        <v>90</v>
      </c>
      <c r="M101" s="19" t="s">
        <v>91</v>
      </c>
      <c r="N101" s="19" t="s">
        <v>92</v>
      </c>
      <c r="O101" s="19" t="s">
        <v>93</v>
      </c>
      <c r="P101" s="19" t="s">
        <v>94</v>
      </c>
      <c r="Q101" s="19" t="s">
        <v>95</v>
      </c>
      <c r="R101" s="19" t="s">
        <v>96</v>
      </c>
      <c r="S101" s="19" t="s">
        <v>97</v>
      </c>
      <c r="T101" s="19" t="s">
        <v>98</v>
      </c>
      <c r="U101" s="19" t="s">
        <v>99</v>
      </c>
      <c r="V101" s="19" t="s">
        <v>100</v>
      </c>
      <c r="W101" s="19" t="s">
        <v>101</v>
      </c>
      <c r="X101" s="19" t="s">
        <v>102</v>
      </c>
      <c r="Y101" s="19" t="s">
        <v>103</v>
      </c>
      <c r="Z101" s="19" t="s">
        <v>104</v>
      </c>
      <c r="AA101" s="19" t="s">
        <v>105</v>
      </c>
    </row>
    <row r="102" spans="1:27" x14ac:dyDescent="0.35">
      <c r="A102" s="31" t="s">
        <v>120</v>
      </c>
      <c r="B102" s="31" t="s">
        <v>67</v>
      </c>
      <c r="C102" s="34">
        <v>67.206015628399996</v>
      </c>
      <c r="D102" s="34">
        <v>77.781226026599896</v>
      </c>
      <c r="E102" s="34">
        <v>95.314509980999901</v>
      </c>
      <c r="F102" s="34">
        <v>101.7590548092999</v>
      </c>
      <c r="G102" s="34">
        <v>91.153736678799888</v>
      </c>
      <c r="H102" s="34">
        <v>100.4162228662998</v>
      </c>
      <c r="I102" s="34">
        <v>103.81599415599999</v>
      </c>
      <c r="J102" s="34">
        <v>105.6606841749999</v>
      </c>
      <c r="K102" s="34">
        <v>137.06404925999999</v>
      </c>
      <c r="L102" s="34">
        <v>108.970892496</v>
      </c>
      <c r="M102" s="34">
        <v>107.35795405999997</v>
      </c>
      <c r="N102" s="34">
        <v>112.4838966799999</v>
      </c>
      <c r="O102" s="34">
        <v>400.90247709999994</v>
      </c>
      <c r="P102" s="34">
        <v>404.13173519999987</v>
      </c>
      <c r="Q102" s="34">
        <v>1125.3853142</v>
      </c>
      <c r="R102" s="34">
        <v>1133.2919251000001</v>
      </c>
      <c r="S102" s="34">
        <v>1099.5911546999998</v>
      </c>
      <c r="T102" s="34">
        <v>1092.3303174</v>
      </c>
      <c r="U102" s="34">
        <v>1107.5733528999999</v>
      </c>
      <c r="V102" s="34">
        <v>1098.4604712</v>
      </c>
      <c r="W102" s="34">
        <v>2093.6193325999998</v>
      </c>
      <c r="X102" s="34">
        <v>2087.9924286999999</v>
      </c>
      <c r="Y102" s="34">
        <v>2049.3874940999999</v>
      </c>
      <c r="Z102" s="34">
        <v>2224.1568155999998</v>
      </c>
      <c r="AA102" s="34">
        <v>2233.6658644999998</v>
      </c>
    </row>
    <row r="103" spans="1:27" x14ac:dyDescent="0.35">
      <c r="A103" s="31" t="s">
        <v>120</v>
      </c>
      <c r="B103" s="31" t="s">
        <v>113</v>
      </c>
      <c r="C103" s="34">
        <v>148.25385</v>
      </c>
      <c r="D103" s="34">
        <v>54.841880000000003</v>
      </c>
      <c r="E103" s="34">
        <v>165.09848</v>
      </c>
      <c r="F103" s="34">
        <v>152.15237834050001</v>
      </c>
      <c r="G103" s="34">
        <v>105.71727144499999</v>
      </c>
      <c r="H103" s="34">
        <v>181.89531433300002</v>
      </c>
      <c r="I103" s="34">
        <v>226.48520003039999</v>
      </c>
      <c r="J103" s="34">
        <v>277.67280725180001</v>
      </c>
      <c r="K103" s="34">
        <v>465.2503148317</v>
      </c>
      <c r="L103" s="34">
        <v>658.98748050130007</v>
      </c>
      <c r="M103" s="34">
        <v>502.71568269900001</v>
      </c>
      <c r="N103" s="34">
        <v>1066.367036956</v>
      </c>
      <c r="O103" s="34">
        <v>1037.14320735</v>
      </c>
      <c r="P103" s="34">
        <v>938.16044365100004</v>
      </c>
      <c r="Q103" s="34">
        <v>942.63403089500002</v>
      </c>
      <c r="R103" s="34">
        <v>941.37088421199996</v>
      </c>
      <c r="S103" s="34">
        <v>2715.8651299999992</v>
      </c>
      <c r="T103" s="34">
        <v>2762.0636</v>
      </c>
      <c r="U103" s="34">
        <v>2944.5928599999997</v>
      </c>
      <c r="V103" s="34">
        <v>2777.7598000000003</v>
      </c>
      <c r="W103" s="34">
        <v>2850.1277999999998</v>
      </c>
      <c r="X103" s="34">
        <v>2785.2790999999997</v>
      </c>
      <c r="Y103" s="34">
        <v>2632.5291000000002</v>
      </c>
      <c r="Z103" s="34">
        <v>3308.1818699999999</v>
      </c>
      <c r="AA103" s="34">
        <v>3330.48675</v>
      </c>
    </row>
    <row r="104" spans="1:27" x14ac:dyDescent="0.35">
      <c r="A104" s="31" t="s">
        <v>120</v>
      </c>
      <c r="B104" s="31" t="s">
        <v>72</v>
      </c>
      <c r="C104" s="34">
        <v>17.438223000000001</v>
      </c>
      <c r="D104" s="34">
        <v>16.502520000000001</v>
      </c>
      <c r="E104" s="34">
        <v>17.539642000000001</v>
      </c>
      <c r="F104" s="34">
        <v>29.913269</v>
      </c>
      <c r="G104" s="34">
        <v>40.191470000000002</v>
      </c>
      <c r="H104" s="34">
        <v>56.260585999999897</v>
      </c>
      <c r="I104" s="34">
        <v>72.221639999999994</v>
      </c>
      <c r="J104" s="34">
        <v>89.874886000000004</v>
      </c>
      <c r="K104" s="34">
        <v>149.35457</v>
      </c>
      <c r="L104" s="34">
        <v>127.28316</v>
      </c>
      <c r="M104" s="34">
        <v>137.22415000000001</v>
      </c>
      <c r="N104" s="34">
        <v>173.71733</v>
      </c>
      <c r="O104" s="34">
        <v>187.5675</v>
      </c>
      <c r="P104" s="34">
        <v>214.54957999999999</v>
      </c>
      <c r="Q104" s="34">
        <v>230.00298999999899</v>
      </c>
      <c r="R104" s="34">
        <v>257.1336</v>
      </c>
      <c r="S104" s="34">
        <v>263.97480000000002</v>
      </c>
      <c r="T104" s="34">
        <v>283.75112999999999</v>
      </c>
      <c r="U104" s="34">
        <v>315.25110000000001</v>
      </c>
      <c r="V104" s="34">
        <v>326.69200000000001</v>
      </c>
      <c r="W104" s="34">
        <v>338.18896000000001</v>
      </c>
      <c r="X104" s="34">
        <v>353.30742999999899</v>
      </c>
      <c r="Y104" s="34">
        <v>368.41156000000001</v>
      </c>
      <c r="Z104" s="34">
        <v>378.19644</v>
      </c>
      <c r="AA104" s="34">
        <v>394.47674999999998</v>
      </c>
    </row>
    <row r="106" spans="1:27" x14ac:dyDescent="0.35">
      <c r="A106" s="19" t="s">
        <v>117</v>
      </c>
      <c r="B106" s="19" t="s">
        <v>118</v>
      </c>
      <c r="C106" s="19" t="s">
        <v>75</v>
      </c>
      <c r="D106" s="19" t="s">
        <v>82</v>
      </c>
      <c r="E106" s="19" t="s">
        <v>83</v>
      </c>
      <c r="F106" s="19" t="s">
        <v>84</v>
      </c>
      <c r="G106" s="19" t="s">
        <v>85</v>
      </c>
      <c r="H106" s="19" t="s">
        <v>86</v>
      </c>
      <c r="I106" s="19" t="s">
        <v>87</v>
      </c>
      <c r="J106" s="19" t="s">
        <v>88</v>
      </c>
      <c r="K106" s="19" t="s">
        <v>89</v>
      </c>
      <c r="L106" s="19" t="s">
        <v>90</v>
      </c>
      <c r="M106" s="19" t="s">
        <v>91</v>
      </c>
      <c r="N106" s="19" t="s">
        <v>92</v>
      </c>
      <c r="O106" s="19" t="s">
        <v>93</v>
      </c>
      <c r="P106" s="19" t="s">
        <v>94</v>
      </c>
      <c r="Q106" s="19" t="s">
        <v>95</v>
      </c>
      <c r="R106" s="19" t="s">
        <v>96</v>
      </c>
      <c r="S106" s="19" t="s">
        <v>97</v>
      </c>
      <c r="T106" s="19" t="s">
        <v>98</v>
      </c>
      <c r="U106" s="19" t="s">
        <v>99</v>
      </c>
      <c r="V106" s="19" t="s">
        <v>100</v>
      </c>
      <c r="W106" s="19" t="s">
        <v>101</v>
      </c>
      <c r="X106" s="19" t="s">
        <v>102</v>
      </c>
      <c r="Y106" s="19" t="s">
        <v>103</v>
      </c>
      <c r="Z106" s="19" t="s">
        <v>104</v>
      </c>
      <c r="AA106" s="19" t="s">
        <v>105</v>
      </c>
    </row>
    <row r="107" spans="1:27" x14ac:dyDescent="0.35">
      <c r="A107" s="31" t="s">
        <v>121</v>
      </c>
      <c r="B107" s="31" t="s">
        <v>67</v>
      </c>
      <c r="C107" s="34">
        <v>48.026358454299903</v>
      </c>
      <c r="D107" s="34">
        <v>54.853383430599997</v>
      </c>
      <c r="E107" s="34">
        <v>49.146336917399999</v>
      </c>
      <c r="F107" s="34">
        <v>45.967949270600002</v>
      </c>
      <c r="G107" s="34">
        <v>62.197909992500001</v>
      </c>
      <c r="H107" s="34">
        <v>59.998375585000005</v>
      </c>
      <c r="I107" s="34">
        <v>62.263948982999999</v>
      </c>
      <c r="J107" s="34">
        <v>51.317317664999905</v>
      </c>
      <c r="K107" s="34">
        <v>45.314761211700002</v>
      </c>
      <c r="L107" s="34">
        <v>51.238807826999995</v>
      </c>
      <c r="M107" s="34">
        <v>53.961485446999994</v>
      </c>
      <c r="N107" s="34">
        <v>48.420917662000001</v>
      </c>
      <c r="O107" s="34">
        <v>14.338873530000001</v>
      </c>
      <c r="P107" s="34">
        <v>14.65604068</v>
      </c>
      <c r="Q107" s="34">
        <v>15.112901972</v>
      </c>
      <c r="R107" s="34">
        <v>15.490389815</v>
      </c>
      <c r="S107" s="34">
        <v>14.115999716000001</v>
      </c>
      <c r="T107" s="34">
        <v>14.152695036999999</v>
      </c>
      <c r="U107" s="34">
        <v>13.682698763000001</v>
      </c>
      <c r="V107" s="34">
        <v>14.410145930000001</v>
      </c>
      <c r="W107" s="34">
        <v>14.703060662999999</v>
      </c>
      <c r="X107" s="34">
        <v>14.40916592</v>
      </c>
      <c r="Y107" s="34">
        <v>14.127180496999999</v>
      </c>
      <c r="Z107" s="34">
        <v>540.57589200000007</v>
      </c>
      <c r="AA107" s="34">
        <v>546.62808699999994</v>
      </c>
    </row>
    <row r="108" spans="1:27" x14ac:dyDescent="0.35">
      <c r="A108" s="31" t="s">
        <v>121</v>
      </c>
      <c r="B108" s="31" t="s">
        <v>113</v>
      </c>
      <c r="C108" s="34">
        <v>0</v>
      </c>
      <c r="D108" s="34">
        <v>0</v>
      </c>
      <c r="E108" s="34">
        <v>0</v>
      </c>
      <c r="F108" s="34">
        <v>4.1525850000000003E-3</v>
      </c>
      <c r="G108" s="34">
        <v>4.8032930000000001E-3</v>
      </c>
      <c r="H108" s="34">
        <v>5.0584569999999997E-3</v>
      </c>
      <c r="I108" s="34">
        <v>5.3503452999999999E-3</v>
      </c>
      <c r="J108" s="34">
        <v>5.6639849999999999E-3</v>
      </c>
      <c r="K108" s="34">
        <v>5.7305759999999898E-3</v>
      </c>
      <c r="L108" s="34">
        <v>6.51124699999999E-3</v>
      </c>
      <c r="M108" s="34">
        <v>6.7598913000000002E-3</v>
      </c>
      <c r="N108" s="34">
        <v>1.1186487E-2</v>
      </c>
      <c r="O108" s="34">
        <v>1.0881567E-2</v>
      </c>
      <c r="P108" s="34">
        <v>1.13963614999999E-2</v>
      </c>
      <c r="Q108" s="34">
        <v>1.4445659E-2</v>
      </c>
      <c r="R108" s="34">
        <v>1.4831515999999999E-2</v>
      </c>
      <c r="S108" s="34">
        <v>1.8556656000000001E-2</v>
      </c>
      <c r="T108" s="34">
        <v>1.8700879E-2</v>
      </c>
      <c r="U108" s="34">
        <v>3.1498466000000003E-2</v>
      </c>
      <c r="V108" s="34">
        <v>3.341761E-2</v>
      </c>
      <c r="W108" s="34">
        <v>6.4368165999999893E-2</v>
      </c>
      <c r="X108" s="34">
        <v>6.2832990000000005E-2</v>
      </c>
      <c r="Y108" s="34">
        <v>6.3143069999999996E-2</v>
      </c>
      <c r="Z108" s="34">
        <v>1999.4645</v>
      </c>
      <c r="AA108" s="34">
        <v>2026.1069</v>
      </c>
    </row>
    <row r="109" spans="1:27" x14ac:dyDescent="0.35">
      <c r="A109" s="31" t="s">
        <v>121</v>
      </c>
      <c r="B109" s="31" t="s">
        <v>72</v>
      </c>
      <c r="C109" s="34">
        <v>18.790672000000001</v>
      </c>
      <c r="D109" s="34">
        <v>20.964302</v>
      </c>
      <c r="E109" s="34">
        <v>21.388493</v>
      </c>
      <c r="F109" s="34">
        <v>32.770676000000002</v>
      </c>
      <c r="G109" s="34">
        <v>54.181263000000001</v>
      </c>
      <c r="H109" s="34">
        <v>69.640640000000005</v>
      </c>
      <c r="I109" s="34">
        <v>90.178309999999996</v>
      </c>
      <c r="J109" s="34">
        <v>96.695819999999998</v>
      </c>
      <c r="K109" s="34">
        <v>120.91878999999901</v>
      </c>
      <c r="L109" s="34">
        <v>150.33463</v>
      </c>
      <c r="M109" s="34">
        <v>182.72988999999899</v>
      </c>
      <c r="N109" s="34">
        <v>185.5745</v>
      </c>
      <c r="O109" s="34">
        <v>200.65446</v>
      </c>
      <c r="P109" s="34">
        <v>235.82487</v>
      </c>
      <c r="Q109" s="34">
        <v>279.909639999999</v>
      </c>
      <c r="R109" s="34">
        <v>310.73068000000001</v>
      </c>
      <c r="S109" s="34">
        <v>314.704129999999</v>
      </c>
      <c r="T109" s="34">
        <v>337.19015999999999</v>
      </c>
      <c r="U109" s="34">
        <v>369.61970000000002</v>
      </c>
      <c r="V109" s="34">
        <v>414.10770000000002</v>
      </c>
      <c r="W109" s="34">
        <v>413.76260000000002</v>
      </c>
      <c r="X109" s="34">
        <v>430.67309999999998</v>
      </c>
      <c r="Y109" s="34">
        <v>448.099729999999</v>
      </c>
      <c r="Z109" s="34">
        <v>477.62737999999899</v>
      </c>
      <c r="AA109" s="34">
        <v>494.42957000000001</v>
      </c>
    </row>
    <row r="111" spans="1:27" x14ac:dyDescent="0.35">
      <c r="A111" s="19" t="s">
        <v>117</v>
      </c>
      <c r="B111" s="19" t="s">
        <v>118</v>
      </c>
      <c r="C111" s="19" t="s">
        <v>75</v>
      </c>
      <c r="D111" s="19" t="s">
        <v>82</v>
      </c>
      <c r="E111" s="19" t="s">
        <v>83</v>
      </c>
      <c r="F111" s="19" t="s">
        <v>84</v>
      </c>
      <c r="G111" s="19" t="s">
        <v>85</v>
      </c>
      <c r="H111" s="19" t="s">
        <v>86</v>
      </c>
      <c r="I111" s="19" t="s">
        <v>87</v>
      </c>
      <c r="J111" s="19" t="s">
        <v>88</v>
      </c>
      <c r="K111" s="19" t="s">
        <v>89</v>
      </c>
      <c r="L111" s="19" t="s">
        <v>90</v>
      </c>
      <c r="M111" s="19" t="s">
        <v>91</v>
      </c>
      <c r="N111" s="19" t="s">
        <v>92</v>
      </c>
      <c r="O111" s="19" t="s">
        <v>93</v>
      </c>
      <c r="P111" s="19" t="s">
        <v>94</v>
      </c>
      <c r="Q111" s="19" t="s">
        <v>95</v>
      </c>
      <c r="R111" s="19" t="s">
        <v>96</v>
      </c>
      <c r="S111" s="19" t="s">
        <v>97</v>
      </c>
      <c r="T111" s="19" t="s">
        <v>98</v>
      </c>
      <c r="U111" s="19" t="s">
        <v>99</v>
      </c>
      <c r="V111" s="19" t="s">
        <v>100</v>
      </c>
      <c r="W111" s="19" t="s">
        <v>101</v>
      </c>
      <c r="X111" s="19" t="s">
        <v>102</v>
      </c>
      <c r="Y111" s="19" t="s">
        <v>103</v>
      </c>
      <c r="Z111" s="19" t="s">
        <v>104</v>
      </c>
      <c r="AA111" s="19" t="s">
        <v>105</v>
      </c>
    </row>
    <row r="112" spans="1:27" x14ac:dyDescent="0.35">
      <c r="A112" s="31" t="s">
        <v>122</v>
      </c>
      <c r="B112" s="31" t="s">
        <v>67</v>
      </c>
      <c r="C112" s="34">
        <v>94.010944625299999</v>
      </c>
      <c r="D112" s="34">
        <v>94.804983517999986</v>
      </c>
      <c r="E112" s="34">
        <v>99.459998135999982</v>
      </c>
      <c r="F112" s="34">
        <v>84.814964680999893</v>
      </c>
      <c r="G112" s="34">
        <v>87.072891896699986</v>
      </c>
      <c r="H112" s="34">
        <v>88.937876789000001</v>
      </c>
      <c r="I112" s="34">
        <v>90.287273073999984</v>
      </c>
      <c r="J112" s="34">
        <v>80.286515762999997</v>
      </c>
      <c r="K112" s="34">
        <v>78.927991767000009</v>
      </c>
      <c r="L112" s="34">
        <v>82.639637845999999</v>
      </c>
      <c r="M112" s="34">
        <v>85.375599221000002</v>
      </c>
      <c r="N112" s="34">
        <v>836.87774439999987</v>
      </c>
      <c r="O112" s="34">
        <v>816.19517689999998</v>
      </c>
      <c r="P112" s="34">
        <v>806.07727939999995</v>
      </c>
      <c r="Q112" s="34">
        <v>823.85587379999981</v>
      </c>
      <c r="R112" s="34">
        <v>839.12117350000005</v>
      </c>
      <c r="S112" s="34">
        <v>883.91268700000001</v>
      </c>
      <c r="T112" s="34">
        <v>873.84486560000005</v>
      </c>
      <c r="U112" s="34">
        <v>871.58342600000003</v>
      </c>
      <c r="V112" s="34">
        <v>878.75369000000001</v>
      </c>
      <c r="W112" s="34">
        <v>1211.0954826</v>
      </c>
      <c r="X112" s="34">
        <v>1196.4727062999998</v>
      </c>
      <c r="Y112" s="34">
        <v>1186.8692125999999</v>
      </c>
      <c r="Z112" s="34">
        <v>1938.4844854</v>
      </c>
      <c r="AA112" s="34">
        <v>2016.947095</v>
      </c>
    </row>
    <row r="113" spans="1:27" x14ac:dyDescent="0.35">
      <c r="A113" s="31" t="s">
        <v>122</v>
      </c>
      <c r="B113" s="31" t="s">
        <v>113</v>
      </c>
      <c r="C113" s="34">
        <v>0</v>
      </c>
      <c r="D113" s="34">
        <v>0</v>
      </c>
      <c r="E113" s="34">
        <v>0</v>
      </c>
      <c r="F113" s="34">
        <v>2.8613224E-3</v>
      </c>
      <c r="G113" s="34">
        <v>3.1014405999999998E-3</v>
      </c>
      <c r="H113" s="34">
        <v>3.3185816999999999E-3</v>
      </c>
      <c r="I113" s="34">
        <v>3.5203518E-3</v>
      </c>
      <c r="J113" s="34">
        <v>3.7101128000000001E-3</v>
      </c>
      <c r="K113" s="34">
        <v>3.9192595999999998E-3</v>
      </c>
      <c r="L113" s="34">
        <v>4.2859917000000001E-3</v>
      </c>
      <c r="M113" s="34">
        <v>4.4999137000000002E-3</v>
      </c>
      <c r="N113" s="34">
        <v>5.8294289999999997E-3</v>
      </c>
      <c r="O113" s="34">
        <v>5.7586039999999996E-3</v>
      </c>
      <c r="P113" s="34">
        <v>6.0908506000000003E-3</v>
      </c>
      <c r="Q113" s="34">
        <v>7.3808445999999899E-3</v>
      </c>
      <c r="R113" s="34">
        <v>8.0302029999999996E-3</v>
      </c>
      <c r="S113" s="34">
        <v>1.52733205E-2</v>
      </c>
      <c r="T113" s="34">
        <v>1.54630269999999E-2</v>
      </c>
      <c r="U113" s="34">
        <v>1.5701164E-2</v>
      </c>
      <c r="V113" s="34">
        <v>1.6418235E-2</v>
      </c>
      <c r="W113" s="34">
        <v>1.8714448000000002E-2</v>
      </c>
      <c r="X113" s="34">
        <v>1.8485285000000001E-2</v>
      </c>
      <c r="Y113" s="34">
        <v>1.8604413E-2</v>
      </c>
      <c r="Z113" s="34">
        <v>2.2740778E-2</v>
      </c>
      <c r="AA113" s="34">
        <v>2.3092573999999901E-2</v>
      </c>
    </row>
    <row r="114" spans="1:27" x14ac:dyDescent="0.35">
      <c r="A114" s="31" t="s">
        <v>122</v>
      </c>
      <c r="B114" s="31" t="s">
        <v>72</v>
      </c>
      <c r="C114" s="34">
        <v>40.92557</v>
      </c>
      <c r="D114" s="34">
        <v>35.068860000000001</v>
      </c>
      <c r="E114" s="34">
        <v>32.811176000000003</v>
      </c>
      <c r="F114" s="34">
        <v>34.318659999999902</v>
      </c>
      <c r="G114" s="34">
        <v>41.55856</v>
      </c>
      <c r="H114" s="34">
        <v>47.24915</v>
      </c>
      <c r="I114" s="34">
        <v>53.369255000000003</v>
      </c>
      <c r="J114" s="34">
        <v>57.084823999999998</v>
      </c>
      <c r="K114" s="34">
        <v>61.905777</v>
      </c>
      <c r="L114" s="34">
        <v>73.849900000000005</v>
      </c>
      <c r="M114" s="34">
        <v>84.06174</v>
      </c>
      <c r="N114" s="34">
        <v>81.850229999999996</v>
      </c>
      <c r="O114" s="34">
        <v>84.734059999999999</v>
      </c>
      <c r="P114" s="34">
        <v>88.819389999999999</v>
      </c>
      <c r="Q114" s="34">
        <v>98.911369999999906</v>
      </c>
      <c r="R114" s="34">
        <v>105.95443</v>
      </c>
      <c r="S114" s="34">
        <v>110.34569999999999</v>
      </c>
      <c r="T114" s="34">
        <v>115.53533</v>
      </c>
      <c r="U114" s="34">
        <v>126.113469999999</v>
      </c>
      <c r="V114" s="34">
        <v>135.80972</v>
      </c>
      <c r="W114" s="34">
        <v>135.35892999999999</v>
      </c>
      <c r="X114" s="34">
        <v>141.16646</v>
      </c>
      <c r="Y114" s="34">
        <v>147.94880000000001</v>
      </c>
      <c r="Z114" s="34">
        <v>147.4905</v>
      </c>
      <c r="AA114" s="34">
        <v>153.12418</v>
      </c>
    </row>
    <row r="116" spans="1:27" x14ac:dyDescent="0.35">
      <c r="A116" s="19" t="s">
        <v>117</v>
      </c>
      <c r="B116" s="19" t="s">
        <v>118</v>
      </c>
      <c r="C116" s="19" t="s">
        <v>75</v>
      </c>
      <c r="D116" s="19" t="s">
        <v>82</v>
      </c>
      <c r="E116" s="19" t="s">
        <v>83</v>
      </c>
      <c r="F116" s="19" t="s">
        <v>84</v>
      </c>
      <c r="G116" s="19" t="s">
        <v>85</v>
      </c>
      <c r="H116" s="19" t="s">
        <v>86</v>
      </c>
      <c r="I116" s="19" t="s">
        <v>87</v>
      </c>
      <c r="J116" s="19" t="s">
        <v>88</v>
      </c>
      <c r="K116" s="19" t="s">
        <v>89</v>
      </c>
      <c r="L116" s="19" t="s">
        <v>90</v>
      </c>
      <c r="M116" s="19" t="s">
        <v>91</v>
      </c>
      <c r="N116" s="19" t="s">
        <v>92</v>
      </c>
      <c r="O116" s="19" t="s">
        <v>93</v>
      </c>
      <c r="P116" s="19" t="s">
        <v>94</v>
      </c>
      <c r="Q116" s="19" t="s">
        <v>95</v>
      </c>
      <c r="R116" s="19" t="s">
        <v>96</v>
      </c>
      <c r="S116" s="19" t="s">
        <v>97</v>
      </c>
      <c r="T116" s="19" t="s">
        <v>98</v>
      </c>
      <c r="U116" s="19" t="s">
        <v>99</v>
      </c>
      <c r="V116" s="19" t="s">
        <v>100</v>
      </c>
      <c r="W116" s="19" t="s">
        <v>101</v>
      </c>
      <c r="X116" s="19" t="s">
        <v>102</v>
      </c>
      <c r="Y116" s="19" t="s">
        <v>103</v>
      </c>
      <c r="Z116" s="19" t="s">
        <v>104</v>
      </c>
      <c r="AA116" s="19" t="s">
        <v>105</v>
      </c>
    </row>
    <row r="117" spans="1:27" x14ac:dyDescent="0.35">
      <c r="A117" s="31" t="s">
        <v>123</v>
      </c>
      <c r="B117" s="31" t="s">
        <v>67</v>
      </c>
      <c r="C117" s="34">
        <v>2.8579271999999898E-3</v>
      </c>
      <c r="D117" s="34">
        <v>3.6396877999999998E-3</v>
      </c>
      <c r="E117" s="34">
        <v>3.2438535999999999E-3</v>
      </c>
      <c r="F117" s="34">
        <v>3.2417475999999999E-3</v>
      </c>
      <c r="G117" s="34">
        <v>3.5031855E-3</v>
      </c>
      <c r="H117" s="34">
        <v>4.9003409999999999E-3</v>
      </c>
      <c r="I117" s="34">
        <v>6.5751391999999999E-3</v>
      </c>
      <c r="J117" s="34">
        <v>7.1454119999999899E-3</v>
      </c>
      <c r="K117" s="34">
        <v>6.7403369999999999E-3</v>
      </c>
      <c r="L117" s="34">
        <v>9.0219199999999992E-3</v>
      </c>
      <c r="M117" s="34">
        <v>1.4446432E-2</v>
      </c>
      <c r="N117" s="34">
        <v>1.1933785000000001E-2</v>
      </c>
      <c r="O117" s="34">
        <v>1.1237601999999999E-2</v>
      </c>
      <c r="P117" s="34">
        <v>1.628421E-2</v>
      </c>
      <c r="Q117" s="34">
        <v>1.58017739999999E-2</v>
      </c>
      <c r="R117" s="34">
        <v>1.6884380000000001E-2</v>
      </c>
      <c r="S117" s="34">
        <v>1.7193703000000001E-2</v>
      </c>
      <c r="T117" s="34">
        <v>1.6495402999999999E-2</v>
      </c>
      <c r="U117" s="34">
        <v>2.2847052999999999E-2</v>
      </c>
      <c r="V117" s="34">
        <v>2.875368E-2</v>
      </c>
      <c r="W117" s="34">
        <v>2.6057984999999999E-2</v>
      </c>
      <c r="X117" s="34">
        <v>2.5298126000000001E-2</v>
      </c>
      <c r="Y117" s="34">
        <v>2.8513039E-2</v>
      </c>
      <c r="Z117" s="34">
        <v>3.4077193999999998E-2</v>
      </c>
      <c r="AA117" s="34">
        <v>3.4401732999999997E-2</v>
      </c>
    </row>
    <row r="118" spans="1:27" x14ac:dyDescent="0.35">
      <c r="A118" s="31" t="s">
        <v>123</v>
      </c>
      <c r="B118" s="31" t="s">
        <v>113</v>
      </c>
      <c r="C118" s="34">
        <v>0</v>
      </c>
      <c r="D118" s="34">
        <v>0</v>
      </c>
      <c r="E118" s="34">
        <v>0</v>
      </c>
      <c r="F118" s="34">
        <v>4.4190115000000002E-3</v>
      </c>
      <c r="G118" s="34">
        <v>5.5183717E-3</v>
      </c>
      <c r="H118" s="34">
        <v>5.3956359999999997E-3</v>
      </c>
      <c r="I118" s="34">
        <v>5.8923954999999997E-3</v>
      </c>
      <c r="J118" s="34">
        <v>6.1713250000000001E-3</v>
      </c>
      <c r="K118" s="34">
        <v>5.96869739999999E-3</v>
      </c>
      <c r="L118" s="34">
        <v>5.3884177000000002E-3</v>
      </c>
      <c r="M118" s="34">
        <v>7.3434559999999999E-3</v>
      </c>
      <c r="N118" s="34">
        <v>6.6568479999999999E-3</v>
      </c>
      <c r="O118" s="34">
        <v>6.60193569999999E-3</v>
      </c>
      <c r="P118" s="34">
        <v>8.6945970000000001E-3</v>
      </c>
      <c r="Q118" s="34">
        <v>9.0102469999999903E-3</v>
      </c>
      <c r="R118" s="34">
        <v>1.3601441000000001E-2</v>
      </c>
      <c r="S118" s="34">
        <v>2.1459921999999999E-2</v>
      </c>
      <c r="T118" s="34">
        <v>2.0848508999999901E-2</v>
      </c>
      <c r="U118" s="34">
        <v>3.8859515999999997E-2</v>
      </c>
      <c r="V118" s="34">
        <v>3.9476650000000002E-2</v>
      </c>
      <c r="W118" s="34">
        <v>4.1688044E-2</v>
      </c>
      <c r="X118" s="34">
        <v>3.9052605999999997E-2</v>
      </c>
      <c r="Y118" s="34">
        <v>4.0298140000000003E-2</v>
      </c>
      <c r="Z118" s="34">
        <v>4.2291139999999998E-2</v>
      </c>
      <c r="AA118" s="34">
        <v>4.1430137999999998E-2</v>
      </c>
    </row>
    <row r="119" spans="1:27" x14ac:dyDescent="0.35">
      <c r="A119" s="31" t="s">
        <v>123</v>
      </c>
      <c r="B119" s="31" t="s">
        <v>72</v>
      </c>
      <c r="C119" s="34">
        <v>0.1272295</v>
      </c>
      <c r="D119" s="34">
        <v>0.10267121999999999</v>
      </c>
      <c r="E119" s="34">
        <v>0.1561061</v>
      </c>
      <c r="F119" s="34">
        <v>0.23096638999999999</v>
      </c>
      <c r="G119" s="34">
        <v>0.27947327</v>
      </c>
      <c r="H119" s="34">
        <v>0.50415456000000003</v>
      </c>
      <c r="I119" s="34">
        <v>0.599248</v>
      </c>
      <c r="J119" s="34">
        <v>0.6117146</v>
      </c>
      <c r="K119" s="34">
        <v>0.52042159999999904</v>
      </c>
      <c r="L119" s="34">
        <v>0.67652403999999999</v>
      </c>
      <c r="M119" s="34">
        <v>0.3098725</v>
      </c>
      <c r="N119" s="34">
        <v>5.7617010000000004</v>
      </c>
      <c r="O119" s="34">
        <v>5.0657309999999898</v>
      </c>
      <c r="P119" s="34">
        <v>4.3441075999999903</v>
      </c>
      <c r="Q119" s="34">
        <v>7.1924020000000004</v>
      </c>
      <c r="R119" s="34">
        <v>19.220029999999898</v>
      </c>
      <c r="S119" s="34">
        <v>21.436052</v>
      </c>
      <c r="T119" s="34">
        <v>20.806819999999998</v>
      </c>
      <c r="U119" s="34">
        <v>27.444247999999899</v>
      </c>
      <c r="V119" s="34">
        <v>23.676946999999998</v>
      </c>
      <c r="W119" s="34">
        <v>28.472743999999999</v>
      </c>
      <c r="X119" s="34">
        <v>26.485841999999899</v>
      </c>
      <c r="Y119" s="34">
        <v>25.739215999999999</v>
      </c>
      <c r="Z119" s="34">
        <v>26.963446000000001</v>
      </c>
      <c r="AA119" s="34">
        <v>26.755209000000001</v>
      </c>
    </row>
    <row r="122" spans="1:27" x14ac:dyDescent="0.35">
      <c r="A122" s="28" t="s">
        <v>125</v>
      </c>
    </row>
    <row r="123" spans="1:27" x14ac:dyDescent="0.35">
      <c r="A123" s="19" t="s">
        <v>117</v>
      </c>
      <c r="B123" s="19" t="s">
        <v>118</v>
      </c>
      <c r="C123" s="19" t="s">
        <v>75</v>
      </c>
      <c r="D123" s="19" t="s">
        <v>82</v>
      </c>
      <c r="E123" s="19" t="s">
        <v>83</v>
      </c>
      <c r="F123" s="19" t="s">
        <v>84</v>
      </c>
      <c r="G123" s="19" t="s">
        <v>85</v>
      </c>
      <c r="H123" s="19" t="s">
        <v>86</v>
      </c>
      <c r="I123" s="19" t="s">
        <v>87</v>
      </c>
      <c r="J123" s="19" t="s">
        <v>88</v>
      </c>
      <c r="K123" s="19" t="s">
        <v>89</v>
      </c>
      <c r="L123" s="19" t="s">
        <v>90</v>
      </c>
      <c r="M123" s="19" t="s">
        <v>91</v>
      </c>
      <c r="N123" s="19" t="s">
        <v>92</v>
      </c>
      <c r="O123" s="19" t="s">
        <v>93</v>
      </c>
      <c r="P123" s="19" t="s">
        <v>94</v>
      </c>
      <c r="Q123" s="19" t="s">
        <v>95</v>
      </c>
      <c r="R123" s="19" t="s">
        <v>96</v>
      </c>
      <c r="S123" s="19" t="s">
        <v>97</v>
      </c>
      <c r="T123" s="19" t="s">
        <v>98</v>
      </c>
      <c r="U123" s="19" t="s">
        <v>99</v>
      </c>
      <c r="V123" s="19" t="s">
        <v>100</v>
      </c>
      <c r="W123" s="19" t="s">
        <v>101</v>
      </c>
      <c r="X123" s="19" t="s">
        <v>102</v>
      </c>
      <c r="Y123" s="19" t="s">
        <v>103</v>
      </c>
      <c r="Z123" s="19" t="s">
        <v>104</v>
      </c>
      <c r="AA123" s="19" t="s">
        <v>105</v>
      </c>
    </row>
    <row r="124" spans="1:27" x14ac:dyDescent="0.35">
      <c r="A124" s="31" t="s">
        <v>38</v>
      </c>
      <c r="B124" s="31" t="s">
        <v>22</v>
      </c>
      <c r="C124" s="34">
        <v>14793.507673511584</v>
      </c>
      <c r="D124" s="34">
        <v>16021.206395051306</v>
      </c>
      <c r="E124" s="34">
        <v>16800.784437791157</v>
      </c>
      <c r="F124" s="34">
        <v>16848.595042146702</v>
      </c>
      <c r="G124" s="34">
        <v>16846.834825991071</v>
      </c>
      <c r="H124" s="34">
        <v>18430.674512378842</v>
      </c>
      <c r="I124" s="34">
        <v>18884.25217995335</v>
      </c>
      <c r="J124" s="34">
        <v>17230.700823696043</v>
      </c>
      <c r="K124" s="34">
        <v>18628.819895828929</v>
      </c>
      <c r="L124" s="34">
        <v>19783.429067954348</v>
      </c>
      <c r="M124" s="34">
        <v>20678.00512827967</v>
      </c>
      <c r="N124" s="34">
        <v>21364.81656326455</v>
      </c>
      <c r="O124" s="34">
        <v>21717.688865381526</v>
      </c>
      <c r="P124" s="34">
        <v>22493.025629703679</v>
      </c>
      <c r="Q124" s="34">
        <v>26155.260659938496</v>
      </c>
      <c r="R124" s="34">
        <v>28075.564863378015</v>
      </c>
      <c r="S124" s="34">
        <v>26053.339443711749</v>
      </c>
      <c r="T124" s="34">
        <v>28449.897824533888</v>
      </c>
      <c r="U124" s="34">
        <v>30549.898772068162</v>
      </c>
      <c r="V124" s="34">
        <v>32459.425174311971</v>
      </c>
      <c r="W124" s="34">
        <v>34111.266302763543</v>
      </c>
      <c r="X124" s="34">
        <v>34853.927836208313</v>
      </c>
      <c r="Y124" s="34">
        <v>35593.406071712656</v>
      </c>
      <c r="Z124" s="34">
        <v>39910.506816386434</v>
      </c>
      <c r="AA124" s="34">
        <v>41748.340423408597</v>
      </c>
    </row>
    <row r="125" spans="1:27" collapsed="1" x14ac:dyDescent="0.35">
      <c r="A125" s="31" t="s">
        <v>38</v>
      </c>
      <c r="B125" s="31" t="s">
        <v>73</v>
      </c>
      <c r="C125" s="34">
        <v>210.41259147000278</v>
      </c>
      <c r="D125" s="34">
        <v>247.22361131858776</v>
      </c>
      <c r="E125" s="34">
        <v>288.06392221873932</v>
      </c>
      <c r="F125" s="34">
        <v>328.51900058293285</v>
      </c>
      <c r="G125" s="34">
        <v>359.6673021237541</v>
      </c>
      <c r="H125" s="34">
        <v>376.80173290473113</v>
      </c>
      <c r="I125" s="34">
        <v>395.91611686748149</v>
      </c>
      <c r="J125" s="34">
        <v>412.38315509712652</v>
      </c>
      <c r="K125" s="34">
        <v>489.20316503941882</v>
      </c>
      <c r="L125" s="34">
        <v>473.9697093414656</v>
      </c>
      <c r="M125" s="34">
        <v>477.60981213846702</v>
      </c>
      <c r="N125" s="34">
        <v>492.66119608932632</v>
      </c>
      <c r="O125" s="34">
        <v>509.70781497625939</v>
      </c>
      <c r="P125" s="34">
        <v>557.17531757646634</v>
      </c>
      <c r="Q125" s="34">
        <v>630.76525445139339</v>
      </c>
      <c r="R125" s="34">
        <v>670.82622862264373</v>
      </c>
      <c r="S125" s="34">
        <v>717.53192679953452</v>
      </c>
      <c r="T125" s="34">
        <v>773.53825924944806</v>
      </c>
      <c r="U125" s="34">
        <v>838.39608603098918</v>
      </c>
      <c r="V125" s="34">
        <v>866.68029988861053</v>
      </c>
      <c r="W125" s="34">
        <v>893.48952364230092</v>
      </c>
      <c r="X125" s="34">
        <v>919.28391689008356</v>
      </c>
      <c r="Y125" s="34">
        <v>947.18632698218846</v>
      </c>
      <c r="Z125" s="34">
        <v>969.78568256184326</v>
      </c>
      <c r="AA125" s="34">
        <v>995.67436592310605</v>
      </c>
    </row>
    <row r="126" spans="1:27" collapsed="1" x14ac:dyDescent="0.35">
      <c r="A126" s="31" t="s">
        <v>38</v>
      </c>
      <c r="B126" s="31" t="s">
        <v>74</v>
      </c>
      <c r="C126" s="34">
        <v>247.5461992714248</v>
      </c>
      <c r="D126" s="34">
        <v>290.84924002256173</v>
      </c>
      <c r="E126" s="34">
        <v>338.90233167648216</v>
      </c>
      <c r="F126" s="34">
        <v>386.4956844130748</v>
      </c>
      <c r="G126" s="34">
        <v>423.13900001448286</v>
      </c>
      <c r="H126" s="34">
        <v>443.29602329223053</v>
      </c>
      <c r="I126" s="34">
        <v>465.78841645026068</v>
      </c>
      <c r="J126" s="34">
        <v>485.15555418240893</v>
      </c>
      <c r="K126" s="34">
        <v>575.52601761978747</v>
      </c>
      <c r="L126" s="34">
        <v>557.61116880786369</v>
      </c>
      <c r="M126" s="34">
        <v>561.88957228609775</v>
      </c>
      <c r="N126" s="34">
        <v>579.60082369346878</v>
      </c>
      <c r="O126" s="34">
        <v>599.65677217241978</v>
      </c>
      <c r="P126" s="34">
        <v>655.49911115450288</v>
      </c>
      <c r="Q126" s="34">
        <v>742.08029750386515</v>
      </c>
      <c r="R126" s="34">
        <v>789.20602420685861</v>
      </c>
      <c r="S126" s="34">
        <v>844.15578665269788</v>
      </c>
      <c r="T126" s="34">
        <v>910.05651625400731</v>
      </c>
      <c r="U126" s="34">
        <v>986.34891749103326</v>
      </c>
      <c r="V126" s="34">
        <v>1019.6171241291457</v>
      </c>
      <c r="W126" s="34">
        <v>1051.1762637238492</v>
      </c>
      <c r="X126" s="34">
        <v>1081.5129589437308</v>
      </c>
      <c r="Y126" s="34">
        <v>1114.3335691590746</v>
      </c>
      <c r="Z126" s="34">
        <v>1140.9225592168384</v>
      </c>
      <c r="AA126" s="34">
        <v>1171.3850205062349</v>
      </c>
    </row>
    <row r="128" spans="1:27" x14ac:dyDescent="0.35">
      <c r="A128" s="19" t="s">
        <v>117</v>
      </c>
      <c r="B128" s="19" t="s">
        <v>118</v>
      </c>
      <c r="C128" s="19" t="s">
        <v>75</v>
      </c>
      <c r="D128" s="19" t="s">
        <v>82</v>
      </c>
      <c r="E128" s="19" t="s">
        <v>83</v>
      </c>
      <c r="F128" s="19" t="s">
        <v>84</v>
      </c>
      <c r="G128" s="19" t="s">
        <v>85</v>
      </c>
      <c r="H128" s="19" t="s">
        <v>86</v>
      </c>
      <c r="I128" s="19" t="s">
        <v>87</v>
      </c>
      <c r="J128" s="19" t="s">
        <v>88</v>
      </c>
      <c r="K128" s="19" t="s">
        <v>89</v>
      </c>
      <c r="L128" s="19" t="s">
        <v>90</v>
      </c>
      <c r="M128" s="19" t="s">
        <v>91</v>
      </c>
      <c r="N128" s="19" t="s">
        <v>92</v>
      </c>
      <c r="O128" s="19" t="s">
        <v>93</v>
      </c>
      <c r="P128" s="19" t="s">
        <v>94</v>
      </c>
      <c r="Q128" s="19" t="s">
        <v>95</v>
      </c>
      <c r="R128" s="19" t="s">
        <v>96</v>
      </c>
      <c r="S128" s="19" t="s">
        <v>97</v>
      </c>
      <c r="T128" s="19" t="s">
        <v>98</v>
      </c>
      <c r="U128" s="19" t="s">
        <v>99</v>
      </c>
      <c r="V128" s="19" t="s">
        <v>100</v>
      </c>
      <c r="W128" s="19" t="s">
        <v>101</v>
      </c>
      <c r="X128" s="19" t="s">
        <v>102</v>
      </c>
      <c r="Y128" s="19" t="s">
        <v>103</v>
      </c>
      <c r="Z128" s="19" t="s">
        <v>104</v>
      </c>
      <c r="AA128" s="19" t="s">
        <v>105</v>
      </c>
    </row>
    <row r="129" spans="1:27" x14ac:dyDescent="0.35">
      <c r="A129" s="31" t="s">
        <v>119</v>
      </c>
      <c r="B129" s="31" t="s">
        <v>22</v>
      </c>
      <c r="C129" s="27">
        <v>3873.4986487219203</v>
      </c>
      <c r="D129" s="27">
        <v>4395.2061630502603</v>
      </c>
      <c r="E129" s="27">
        <v>4512.9719544808922</v>
      </c>
      <c r="F129" s="27">
        <v>4613.0141910108841</v>
      </c>
      <c r="G129" s="27">
        <v>4559.9588490248407</v>
      </c>
      <c r="H129" s="27">
        <v>5115.1450858434573</v>
      </c>
      <c r="I129" s="27">
        <v>5116.6381981490358</v>
      </c>
      <c r="J129" s="27">
        <v>4652.3713711752061</v>
      </c>
      <c r="K129" s="27">
        <v>4899.4055192073256</v>
      </c>
      <c r="L129" s="27">
        <v>5287.4034872993834</v>
      </c>
      <c r="M129" s="27">
        <v>5629.446937746894</v>
      </c>
      <c r="N129" s="27">
        <v>5665.9963920258824</v>
      </c>
      <c r="O129" s="27">
        <v>5928.5442419034935</v>
      </c>
      <c r="P129" s="27">
        <v>6176.5481629339556</v>
      </c>
      <c r="Q129" s="27">
        <v>7550.1543737953471</v>
      </c>
      <c r="R129" s="27">
        <v>8055.1638705461783</v>
      </c>
      <c r="S129" s="27">
        <v>7477.2150133303621</v>
      </c>
      <c r="T129" s="27">
        <v>7984.1654647118339</v>
      </c>
      <c r="U129" s="27">
        <v>8733.0757463237496</v>
      </c>
      <c r="V129" s="27">
        <v>9518.9942516064439</v>
      </c>
      <c r="W129" s="27">
        <v>9751.6315987470862</v>
      </c>
      <c r="X129" s="27">
        <v>10183.699851005729</v>
      </c>
      <c r="Y129" s="27">
        <v>10375.521932509475</v>
      </c>
      <c r="Z129" s="27">
        <v>12053.509322054932</v>
      </c>
      <c r="AA129" s="27">
        <v>12479.943811265155</v>
      </c>
    </row>
    <row r="130" spans="1:27" x14ac:dyDescent="0.35">
      <c r="A130" s="31" t="s">
        <v>119</v>
      </c>
      <c r="B130" s="31" t="s">
        <v>73</v>
      </c>
      <c r="C130" s="34">
        <v>76.737937616825008</v>
      </c>
      <c r="D130" s="34">
        <v>95.080362024307007</v>
      </c>
      <c r="E130" s="34">
        <v>115.23509804534901</v>
      </c>
      <c r="F130" s="34">
        <v>136.26263985776902</v>
      </c>
      <c r="G130" s="34">
        <v>151.47815039825397</v>
      </c>
      <c r="H130" s="34">
        <v>159.99930053710901</v>
      </c>
      <c r="I130" s="34">
        <v>169.18273908233598</v>
      </c>
      <c r="J130" s="34">
        <v>178.3515050201415</v>
      </c>
      <c r="K130" s="34">
        <v>213.85808265495299</v>
      </c>
      <c r="L130" s="34">
        <v>205.78321733379349</v>
      </c>
      <c r="M130" s="34">
        <v>208.87033632659902</v>
      </c>
      <c r="N130" s="34">
        <v>215.04083249664302</v>
      </c>
      <c r="O130" s="34">
        <v>222.2740789871215</v>
      </c>
      <c r="P130" s="34">
        <v>241.41721047973601</v>
      </c>
      <c r="Q130" s="34">
        <v>271.69048919105501</v>
      </c>
      <c r="R130" s="34">
        <v>287.00250008964497</v>
      </c>
      <c r="S130" s="34">
        <v>306.56866012859297</v>
      </c>
      <c r="T130" s="34">
        <v>329.05698487567901</v>
      </c>
      <c r="U130" s="34">
        <v>354.98673882293701</v>
      </c>
      <c r="V130" s="34">
        <v>365.28875203323355</v>
      </c>
      <c r="W130" s="34">
        <v>375.35099156188949</v>
      </c>
      <c r="X130" s="34">
        <v>384.81327088737453</v>
      </c>
      <c r="Y130" s="34">
        <v>395.27591979718204</v>
      </c>
      <c r="Z130" s="34">
        <v>403.40529017829846</v>
      </c>
      <c r="AA130" s="34">
        <v>412.76160412311549</v>
      </c>
    </row>
    <row r="131" spans="1:27" x14ac:dyDescent="0.35">
      <c r="A131" s="31" t="s">
        <v>119</v>
      </c>
      <c r="B131" s="31" t="s">
        <v>74</v>
      </c>
      <c r="C131" s="34">
        <v>90.280049116328001</v>
      </c>
      <c r="D131" s="34">
        <v>111.85973422050449</v>
      </c>
      <c r="E131" s="34">
        <v>135.57202231764751</v>
      </c>
      <c r="F131" s="34">
        <v>160.30915959548949</v>
      </c>
      <c r="G131" s="34">
        <v>178.21054757308951</v>
      </c>
      <c r="H131" s="34">
        <v>188.23506381702398</v>
      </c>
      <c r="I131" s="34">
        <v>199.03935114383651</v>
      </c>
      <c r="J131" s="34">
        <v>209.82508210754352</v>
      </c>
      <c r="K131" s="34">
        <v>251.59628332996351</v>
      </c>
      <c r="L131" s="34">
        <v>242.09631961679449</v>
      </c>
      <c r="M131" s="34">
        <v>245.730033336639</v>
      </c>
      <c r="N131" s="34">
        <v>252.990885115385</v>
      </c>
      <c r="O131" s="34">
        <v>261.49854271221147</v>
      </c>
      <c r="P131" s="34">
        <v>284.01845264011598</v>
      </c>
      <c r="Q131" s="34">
        <v>319.63562873017747</v>
      </c>
      <c r="R131" s="34">
        <v>337.6487712938245</v>
      </c>
      <c r="S131" s="34">
        <v>360.66874076938598</v>
      </c>
      <c r="T131" s="34">
        <v>387.12575485897054</v>
      </c>
      <c r="U131" s="34">
        <v>417.62834737515448</v>
      </c>
      <c r="V131" s="34">
        <v>429.75241272541854</v>
      </c>
      <c r="W131" s="34">
        <v>441.59078270387647</v>
      </c>
      <c r="X131" s="34">
        <v>452.7210840854645</v>
      </c>
      <c r="Y131" s="34">
        <v>465.02979309332346</v>
      </c>
      <c r="Z131" s="34">
        <v>474.59423219009949</v>
      </c>
      <c r="AA131" s="34">
        <v>485.60202884912451</v>
      </c>
    </row>
    <row r="133" spans="1:27" x14ac:dyDescent="0.35">
      <c r="A133" s="19" t="s">
        <v>117</v>
      </c>
      <c r="B133" s="19" t="s">
        <v>118</v>
      </c>
      <c r="C133" s="19" t="s">
        <v>75</v>
      </c>
      <c r="D133" s="19" t="s">
        <v>82</v>
      </c>
      <c r="E133" s="19" t="s">
        <v>83</v>
      </c>
      <c r="F133" s="19" t="s">
        <v>84</v>
      </c>
      <c r="G133" s="19" t="s">
        <v>85</v>
      </c>
      <c r="H133" s="19" t="s">
        <v>86</v>
      </c>
      <c r="I133" s="19" t="s">
        <v>87</v>
      </c>
      <c r="J133" s="19" t="s">
        <v>88</v>
      </c>
      <c r="K133" s="19" t="s">
        <v>89</v>
      </c>
      <c r="L133" s="19" t="s">
        <v>90</v>
      </c>
      <c r="M133" s="19" t="s">
        <v>91</v>
      </c>
      <c r="N133" s="19" t="s">
        <v>92</v>
      </c>
      <c r="O133" s="19" t="s">
        <v>93</v>
      </c>
      <c r="P133" s="19" t="s">
        <v>94</v>
      </c>
      <c r="Q133" s="19" t="s">
        <v>95</v>
      </c>
      <c r="R133" s="19" t="s">
        <v>96</v>
      </c>
      <c r="S133" s="19" t="s">
        <v>97</v>
      </c>
      <c r="T133" s="19" t="s">
        <v>98</v>
      </c>
      <c r="U133" s="19" t="s">
        <v>99</v>
      </c>
      <c r="V133" s="19" t="s">
        <v>100</v>
      </c>
      <c r="W133" s="19" t="s">
        <v>101</v>
      </c>
      <c r="X133" s="19" t="s">
        <v>102</v>
      </c>
      <c r="Y133" s="19" t="s">
        <v>103</v>
      </c>
      <c r="Z133" s="19" t="s">
        <v>104</v>
      </c>
      <c r="AA133" s="19" t="s">
        <v>105</v>
      </c>
    </row>
    <row r="134" spans="1:27" x14ac:dyDescent="0.35">
      <c r="A134" s="31" t="s">
        <v>120</v>
      </c>
      <c r="B134" s="31" t="s">
        <v>22</v>
      </c>
      <c r="C134" s="27">
        <v>5373.9113732465948</v>
      </c>
      <c r="D134" s="27">
        <v>5979.011781516554</v>
      </c>
      <c r="E134" s="27">
        <v>6222.5020897301201</v>
      </c>
      <c r="F134" s="27">
        <v>6214.7556479013901</v>
      </c>
      <c r="G134" s="27">
        <v>6502.5865181333711</v>
      </c>
      <c r="H134" s="27">
        <v>7139.7645973017898</v>
      </c>
      <c r="I134" s="27">
        <v>7400.2188732050399</v>
      </c>
      <c r="J134" s="27">
        <v>6437.8362102594492</v>
      </c>
      <c r="K134" s="27">
        <v>7227.7117549351706</v>
      </c>
      <c r="L134" s="27">
        <v>7716.6354294089497</v>
      </c>
      <c r="M134" s="27">
        <v>8362.5818899256792</v>
      </c>
      <c r="N134" s="27">
        <v>8530.9385346154195</v>
      </c>
      <c r="O134" s="27">
        <v>8521.9139101876208</v>
      </c>
      <c r="P134" s="27">
        <v>8978.5477571216998</v>
      </c>
      <c r="Q134" s="27">
        <v>10053.1221097658</v>
      </c>
      <c r="R134" s="27">
        <v>10616.86797629351</v>
      </c>
      <c r="S134" s="27">
        <v>9299.7162062815696</v>
      </c>
      <c r="T134" s="27">
        <v>10470.83654124753</v>
      </c>
      <c r="U134" s="27">
        <v>11215.17527945831</v>
      </c>
      <c r="V134" s="27">
        <v>12229.58805241821</v>
      </c>
      <c r="W134" s="27">
        <v>12602.811066846061</v>
      </c>
      <c r="X134" s="27">
        <v>12636.84661361016</v>
      </c>
      <c r="Y134" s="27">
        <v>13266.285242794451</v>
      </c>
      <c r="Z134" s="27">
        <v>14603.356427109311</v>
      </c>
      <c r="AA134" s="27">
        <v>15196.46498892437</v>
      </c>
    </row>
    <row r="135" spans="1:27" x14ac:dyDescent="0.35">
      <c r="A135" s="31" t="s">
        <v>120</v>
      </c>
      <c r="B135" s="31" t="s">
        <v>73</v>
      </c>
      <c r="C135" s="34">
        <v>32.05284086465835</v>
      </c>
      <c r="D135" s="34">
        <v>40.060445899963348</v>
      </c>
      <c r="E135" s="34">
        <v>48.34010875225065</v>
      </c>
      <c r="F135" s="34">
        <v>58.621675103306501</v>
      </c>
      <c r="G135" s="34">
        <v>67.369508042335497</v>
      </c>
      <c r="H135" s="34">
        <v>71.776444029808005</v>
      </c>
      <c r="I135" s="34">
        <v>77.533643898010013</v>
      </c>
      <c r="J135" s="34">
        <v>82.47811495018</v>
      </c>
      <c r="K135" s="34">
        <v>100.71884058475449</v>
      </c>
      <c r="L135" s="34">
        <v>97.784239467144005</v>
      </c>
      <c r="M135" s="34">
        <v>98.644745827674498</v>
      </c>
      <c r="N135" s="34">
        <v>101.84984670829749</v>
      </c>
      <c r="O135" s="34">
        <v>106.44281341362</v>
      </c>
      <c r="P135" s="34">
        <v>115.4211681831475</v>
      </c>
      <c r="Q135" s="34">
        <v>129.751245955467</v>
      </c>
      <c r="R135" s="34">
        <v>140.259813737869</v>
      </c>
      <c r="S135" s="34">
        <v>149.85452285575849</v>
      </c>
      <c r="T135" s="34">
        <v>162.41607407474501</v>
      </c>
      <c r="U135" s="34">
        <v>177.58123445892298</v>
      </c>
      <c r="V135" s="34">
        <v>184.40337339210498</v>
      </c>
      <c r="W135" s="34">
        <v>191.24695067214952</v>
      </c>
      <c r="X135" s="34">
        <v>197.9639853370185</v>
      </c>
      <c r="Y135" s="34">
        <v>205.32267198753351</v>
      </c>
      <c r="Z135" s="34">
        <v>211.58775468254049</v>
      </c>
      <c r="AA135" s="34">
        <v>218.6455478572845</v>
      </c>
    </row>
    <row r="136" spans="1:27" x14ac:dyDescent="0.35">
      <c r="A136" s="31" t="s">
        <v>120</v>
      </c>
      <c r="B136" s="31" t="s">
        <v>74</v>
      </c>
      <c r="C136" s="34">
        <v>37.710341017127</v>
      </c>
      <c r="D136" s="34">
        <v>47.129405201435056</v>
      </c>
      <c r="E136" s="34">
        <v>56.869943033337499</v>
      </c>
      <c r="F136" s="34">
        <v>68.966852275609511</v>
      </c>
      <c r="G136" s="34">
        <v>79.257333414554495</v>
      </c>
      <c r="H136" s="34">
        <v>84.442841096758499</v>
      </c>
      <c r="I136" s="34">
        <v>91.218139321446003</v>
      </c>
      <c r="J136" s="34">
        <v>97.032322707235494</v>
      </c>
      <c r="K136" s="34">
        <v>118.490881837606</v>
      </c>
      <c r="L136" s="34">
        <v>115.03931280708299</v>
      </c>
      <c r="M136" s="34">
        <v>116.05400252151451</v>
      </c>
      <c r="N136" s="34">
        <v>119.8232847868055</v>
      </c>
      <c r="O136" s="34">
        <v>125.227580943286</v>
      </c>
      <c r="P136" s="34">
        <v>135.78875601100901</v>
      </c>
      <c r="Q136" s="34">
        <v>152.64988196039201</v>
      </c>
      <c r="R136" s="34">
        <v>165.01115346384</v>
      </c>
      <c r="S136" s="34">
        <v>176.3001825461385</v>
      </c>
      <c r="T136" s="34">
        <v>191.08037280940999</v>
      </c>
      <c r="U136" s="34">
        <v>208.91915774631499</v>
      </c>
      <c r="V136" s="34">
        <v>216.94387386679648</v>
      </c>
      <c r="W136" s="34">
        <v>224.99515358734098</v>
      </c>
      <c r="X136" s="34">
        <v>232.89924573516799</v>
      </c>
      <c r="Y136" s="34">
        <v>241.55676750254599</v>
      </c>
      <c r="Z136" s="34">
        <v>248.926458710253</v>
      </c>
      <c r="AA136" s="34">
        <v>257.2325086746215</v>
      </c>
    </row>
    <row r="138" spans="1:27" x14ac:dyDescent="0.35">
      <c r="A138" s="19" t="s">
        <v>117</v>
      </c>
      <c r="B138" s="19" t="s">
        <v>118</v>
      </c>
      <c r="C138" s="19" t="s">
        <v>75</v>
      </c>
      <c r="D138" s="19" t="s">
        <v>82</v>
      </c>
      <c r="E138" s="19" t="s">
        <v>83</v>
      </c>
      <c r="F138" s="19" t="s">
        <v>84</v>
      </c>
      <c r="G138" s="19" t="s">
        <v>85</v>
      </c>
      <c r="H138" s="19" t="s">
        <v>86</v>
      </c>
      <c r="I138" s="19" t="s">
        <v>87</v>
      </c>
      <c r="J138" s="19" t="s">
        <v>88</v>
      </c>
      <c r="K138" s="19" t="s">
        <v>89</v>
      </c>
      <c r="L138" s="19" t="s">
        <v>90</v>
      </c>
      <c r="M138" s="19" t="s">
        <v>91</v>
      </c>
      <c r="N138" s="19" t="s">
        <v>92</v>
      </c>
      <c r="O138" s="19" t="s">
        <v>93</v>
      </c>
      <c r="P138" s="19" t="s">
        <v>94</v>
      </c>
      <c r="Q138" s="19" t="s">
        <v>95</v>
      </c>
      <c r="R138" s="19" t="s">
        <v>96</v>
      </c>
      <c r="S138" s="19" t="s">
        <v>97</v>
      </c>
      <c r="T138" s="19" t="s">
        <v>98</v>
      </c>
      <c r="U138" s="19" t="s">
        <v>99</v>
      </c>
      <c r="V138" s="19" t="s">
        <v>100</v>
      </c>
      <c r="W138" s="19" t="s">
        <v>101</v>
      </c>
      <c r="X138" s="19" t="s">
        <v>102</v>
      </c>
      <c r="Y138" s="19" t="s">
        <v>103</v>
      </c>
      <c r="Z138" s="19" t="s">
        <v>104</v>
      </c>
      <c r="AA138" s="19" t="s">
        <v>105</v>
      </c>
    </row>
    <row r="139" spans="1:27" x14ac:dyDescent="0.35">
      <c r="A139" s="31" t="s">
        <v>121</v>
      </c>
      <c r="B139" s="31" t="s">
        <v>22</v>
      </c>
      <c r="C139" s="27">
        <v>3381.2169599165491</v>
      </c>
      <c r="D139" s="27">
        <v>3438.9220010954059</v>
      </c>
      <c r="E139" s="27">
        <v>3786.101773182565</v>
      </c>
      <c r="F139" s="27">
        <v>3795.9652601128487</v>
      </c>
      <c r="G139" s="27">
        <v>3668.1765912182391</v>
      </c>
      <c r="H139" s="27">
        <v>3974.8949996984379</v>
      </c>
      <c r="I139" s="27">
        <v>4103.7044662395674</v>
      </c>
      <c r="J139" s="27">
        <v>3965.7226648489573</v>
      </c>
      <c r="K139" s="27">
        <v>4239.0089703322892</v>
      </c>
      <c r="L139" s="27">
        <v>4487.1455190437073</v>
      </c>
      <c r="M139" s="27">
        <v>4391.400753120397</v>
      </c>
      <c r="N139" s="27">
        <v>4800.2867202096741</v>
      </c>
      <c r="O139" s="27">
        <v>4933.7263636927846</v>
      </c>
      <c r="P139" s="27">
        <v>5065.4513802723095</v>
      </c>
      <c r="Q139" s="27">
        <v>6056.4613414269979</v>
      </c>
      <c r="R139" s="27">
        <v>6720.2034394293041</v>
      </c>
      <c r="S139" s="27">
        <v>6644.3720922616203</v>
      </c>
      <c r="T139" s="27">
        <v>7202.194949610579</v>
      </c>
      <c r="U139" s="27">
        <v>7728.1243834397546</v>
      </c>
      <c r="V139" s="27">
        <v>7758.1171816264596</v>
      </c>
      <c r="W139" s="27">
        <v>8600.1678305507903</v>
      </c>
      <c r="X139" s="27">
        <v>8822.7257483261401</v>
      </c>
      <c r="Y139" s="27">
        <v>8763.6343429526896</v>
      </c>
      <c r="Z139" s="27">
        <v>9779.7371827858296</v>
      </c>
      <c r="AA139" s="27">
        <v>10350.263320785671</v>
      </c>
    </row>
    <row r="140" spans="1:27" x14ac:dyDescent="0.35">
      <c r="A140" s="31" t="s">
        <v>121</v>
      </c>
      <c r="B140" s="31" t="s">
        <v>73</v>
      </c>
      <c r="C140" s="34">
        <v>34.909971334457396</v>
      </c>
      <c r="D140" s="34">
        <v>42.845598726511</v>
      </c>
      <c r="E140" s="34">
        <v>52.860816616534997</v>
      </c>
      <c r="F140" s="34">
        <v>64.011382723807998</v>
      </c>
      <c r="G140" s="34">
        <v>73.285550096899001</v>
      </c>
      <c r="H140" s="34">
        <v>79.949110439777002</v>
      </c>
      <c r="I140" s="34">
        <v>85.889371065497002</v>
      </c>
      <c r="J140" s="34">
        <v>90.293476781845001</v>
      </c>
      <c r="K140" s="34">
        <v>110.4218049101825</v>
      </c>
      <c r="L140" s="34">
        <v>108.2458672847745</v>
      </c>
      <c r="M140" s="34">
        <v>109.101440117359</v>
      </c>
      <c r="N140" s="34">
        <v>114.889115826964</v>
      </c>
      <c r="O140" s="34">
        <v>119.75687901496849</v>
      </c>
      <c r="P140" s="34">
        <v>135.98946750736198</v>
      </c>
      <c r="Q140" s="34">
        <v>158.86341135501851</v>
      </c>
      <c r="R140" s="34">
        <v>169.67161130586248</v>
      </c>
      <c r="S140" s="34">
        <v>183.09930170297599</v>
      </c>
      <c r="T140" s="34">
        <v>198.67874292182898</v>
      </c>
      <c r="U140" s="34">
        <v>216.69753909564</v>
      </c>
      <c r="V140" s="34">
        <v>225.98901631259901</v>
      </c>
      <c r="W140" s="34">
        <v>233.878288793802</v>
      </c>
      <c r="X140" s="34">
        <v>241.47198564434049</v>
      </c>
      <c r="Y140" s="34">
        <v>249.39237569141349</v>
      </c>
      <c r="Z140" s="34">
        <v>256.34881192517247</v>
      </c>
      <c r="AA140" s="34">
        <v>263.43401546049103</v>
      </c>
    </row>
    <row r="141" spans="1:27" x14ac:dyDescent="0.35">
      <c r="A141" s="31" t="s">
        <v>121</v>
      </c>
      <c r="B141" s="31" t="s">
        <v>74</v>
      </c>
      <c r="C141" s="34">
        <v>41.069627219378951</v>
      </c>
      <c r="D141" s="34">
        <v>50.4065866186615</v>
      </c>
      <c r="E141" s="34">
        <v>62.189841434716996</v>
      </c>
      <c r="F141" s="34">
        <v>75.308505819559002</v>
      </c>
      <c r="G141" s="34">
        <v>86.2174130781885</v>
      </c>
      <c r="H141" s="34">
        <v>94.056585924446495</v>
      </c>
      <c r="I141" s="34">
        <v>101.047093188524</v>
      </c>
      <c r="J141" s="34">
        <v>106.22796116971951</v>
      </c>
      <c r="K141" s="34">
        <v>129.90756650924649</v>
      </c>
      <c r="L141" s="34">
        <v>127.347378339052</v>
      </c>
      <c r="M141" s="34">
        <v>128.35285323727101</v>
      </c>
      <c r="N141" s="34">
        <v>135.16157519802451</v>
      </c>
      <c r="O141" s="34">
        <v>140.89193672096701</v>
      </c>
      <c r="P141" s="34">
        <v>159.98874247682051</v>
      </c>
      <c r="Q141" s="34">
        <v>186.90101994180651</v>
      </c>
      <c r="R141" s="34">
        <v>199.614183351196</v>
      </c>
      <c r="S141" s="34">
        <v>215.4101593824025</v>
      </c>
      <c r="T141" s="34">
        <v>233.74756034564948</v>
      </c>
      <c r="U141" s="34">
        <v>254.94171767878501</v>
      </c>
      <c r="V141" s="34">
        <v>265.86734096670153</v>
      </c>
      <c r="W141" s="34">
        <v>275.16248667526196</v>
      </c>
      <c r="X141" s="34">
        <v>284.08728135216199</v>
      </c>
      <c r="Y141" s="34">
        <v>293.40208285999296</v>
      </c>
      <c r="Z141" s="34">
        <v>301.58362335991848</v>
      </c>
      <c r="AA141" s="34">
        <v>309.9243732477575</v>
      </c>
    </row>
    <row r="143" spans="1:27" x14ac:dyDescent="0.35">
      <c r="A143" s="19" t="s">
        <v>117</v>
      </c>
      <c r="B143" s="19" t="s">
        <v>118</v>
      </c>
      <c r="C143" s="19" t="s">
        <v>75</v>
      </c>
      <c r="D143" s="19" t="s">
        <v>82</v>
      </c>
      <c r="E143" s="19" t="s">
        <v>83</v>
      </c>
      <c r="F143" s="19" t="s">
        <v>84</v>
      </c>
      <c r="G143" s="19" t="s">
        <v>85</v>
      </c>
      <c r="H143" s="19" t="s">
        <v>86</v>
      </c>
      <c r="I143" s="19" t="s">
        <v>87</v>
      </c>
      <c r="J143" s="19" t="s">
        <v>88</v>
      </c>
      <c r="K143" s="19" t="s">
        <v>89</v>
      </c>
      <c r="L143" s="19" t="s">
        <v>90</v>
      </c>
      <c r="M143" s="19" t="s">
        <v>91</v>
      </c>
      <c r="N143" s="19" t="s">
        <v>92</v>
      </c>
      <c r="O143" s="19" t="s">
        <v>93</v>
      </c>
      <c r="P143" s="19" t="s">
        <v>94</v>
      </c>
      <c r="Q143" s="19" t="s">
        <v>95</v>
      </c>
      <c r="R143" s="19" t="s">
        <v>96</v>
      </c>
      <c r="S143" s="19" t="s">
        <v>97</v>
      </c>
      <c r="T143" s="19" t="s">
        <v>98</v>
      </c>
      <c r="U143" s="19" t="s">
        <v>99</v>
      </c>
      <c r="V143" s="19" t="s">
        <v>100</v>
      </c>
      <c r="W143" s="19" t="s">
        <v>101</v>
      </c>
      <c r="X143" s="19" t="s">
        <v>102</v>
      </c>
      <c r="Y143" s="19" t="s">
        <v>103</v>
      </c>
      <c r="Z143" s="19" t="s">
        <v>104</v>
      </c>
      <c r="AA143" s="19" t="s">
        <v>105</v>
      </c>
    </row>
    <row r="144" spans="1:27" x14ac:dyDescent="0.35">
      <c r="A144" s="31" t="s">
        <v>122</v>
      </c>
      <c r="B144" s="31" t="s">
        <v>22</v>
      </c>
      <c r="C144" s="27">
        <v>1931.1391390889432</v>
      </c>
      <c r="D144" s="27">
        <v>1968.7267204844072</v>
      </c>
      <c r="E144" s="27">
        <v>2028.3210532364126</v>
      </c>
      <c r="F144" s="27">
        <v>1972.5021739293538</v>
      </c>
      <c r="G144" s="27">
        <v>1876.8860400812948</v>
      </c>
      <c r="H144" s="27">
        <v>1947.5397562568694</v>
      </c>
      <c r="I144" s="27">
        <v>2012.939035046973</v>
      </c>
      <c r="J144" s="27">
        <v>1929.6842292303586</v>
      </c>
      <c r="K144" s="27">
        <v>2015.5168684866999</v>
      </c>
      <c r="L144" s="27">
        <v>2040.6615263831432</v>
      </c>
      <c r="M144" s="27">
        <v>2046.353042318085</v>
      </c>
      <c r="N144" s="27">
        <v>2110.2020775167871</v>
      </c>
      <c r="O144" s="27">
        <v>2069.9798790451723</v>
      </c>
      <c r="P144" s="27">
        <v>2006.5608636227378</v>
      </c>
      <c r="Q144" s="27">
        <v>2181.6857162658966</v>
      </c>
      <c r="R144" s="27">
        <v>2345.3459872877538</v>
      </c>
      <c r="S144" s="27">
        <v>2291.8751693069485</v>
      </c>
      <c r="T144" s="27">
        <v>2440.9279950367618</v>
      </c>
      <c r="U144" s="27">
        <v>2507.7698380036823</v>
      </c>
      <c r="V144" s="27">
        <v>2578.7588634112476</v>
      </c>
      <c r="W144" s="27">
        <v>2755.945403114667</v>
      </c>
      <c r="X144" s="27">
        <v>2792.7098834573239</v>
      </c>
      <c r="Y144" s="27">
        <v>2774.3505812973872</v>
      </c>
      <c r="Z144" s="27">
        <v>3015.9738362465991</v>
      </c>
      <c r="AA144" s="27">
        <v>3250.6450119705619</v>
      </c>
    </row>
    <row r="145" spans="1:27" x14ac:dyDescent="0.35">
      <c r="A145" s="31" t="s">
        <v>122</v>
      </c>
      <c r="B145" s="31" t="s">
        <v>73</v>
      </c>
      <c r="C145" s="34">
        <v>62.536241567909499</v>
      </c>
      <c r="D145" s="34">
        <v>64.229648930311001</v>
      </c>
      <c r="E145" s="34">
        <v>65.773449045180996</v>
      </c>
      <c r="F145" s="34">
        <v>62.745259438991503</v>
      </c>
      <c r="G145" s="34">
        <v>59.988403016089997</v>
      </c>
      <c r="H145" s="34">
        <v>57.148492849826496</v>
      </c>
      <c r="I145" s="34">
        <v>54.963351292252497</v>
      </c>
      <c r="J145" s="34">
        <v>52.594516744375007</v>
      </c>
      <c r="K145" s="34">
        <v>53.768514713286997</v>
      </c>
      <c r="L145" s="34">
        <v>52.119224497377502</v>
      </c>
      <c r="M145" s="34">
        <v>50.960544313430503</v>
      </c>
      <c r="N145" s="34">
        <v>50.352977605342502</v>
      </c>
      <c r="O145" s="34">
        <v>50.414833332299999</v>
      </c>
      <c r="P145" s="34">
        <v>52.268935314178002</v>
      </c>
      <c r="Q145" s="34">
        <v>56.609175912856998</v>
      </c>
      <c r="R145" s="34">
        <v>59.260243989944001</v>
      </c>
      <c r="S145" s="34">
        <v>62.409033803701</v>
      </c>
      <c r="T145" s="34">
        <v>66.730165023326492</v>
      </c>
      <c r="U145" s="34">
        <v>71.274976360917009</v>
      </c>
      <c r="V145" s="34">
        <v>72.767789257586003</v>
      </c>
      <c r="W145" s="34">
        <v>74.435971908092498</v>
      </c>
      <c r="X145" s="34">
        <v>76.138902490377006</v>
      </c>
      <c r="Y145" s="34">
        <v>77.927034530877989</v>
      </c>
      <c r="Z145" s="34">
        <v>78.937533390045004</v>
      </c>
      <c r="AA145" s="34">
        <v>81.028961216270503</v>
      </c>
    </row>
    <row r="146" spans="1:27" x14ac:dyDescent="0.35">
      <c r="A146" s="31" t="s">
        <v>122</v>
      </c>
      <c r="B146" s="31" t="s">
        <v>74</v>
      </c>
      <c r="C146" s="34">
        <v>73.571821806489993</v>
      </c>
      <c r="D146" s="34">
        <v>75.562714487724008</v>
      </c>
      <c r="E146" s="34">
        <v>77.383571144819001</v>
      </c>
      <c r="F146" s="34">
        <v>73.819595273971501</v>
      </c>
      <c r="G146" s="34">
        <v>70.575325381517004</v>
      </c>
      <c r="H146" s="34">
        <v>67.233941265344498</v>
      </c>
      <c r="I146" s="34">
        <v>64.664314010143002</v>
      </c>
      <c r="J146" s="34">
        <v>61.874565816044502</v>
      </c>
      <c r="K146" s="34">
        <v>63.253964823365003</v>
      </c>
      <c r="L146" s="34">
        <v>61.318499089002501</v>
      </c>
      <c r="M146" s="34">
        <v>59.950213973730499</v>
      </c>
      <c r="N146" s="34">
        <v>59.239276646733003</v>
      </c>
      <c r="O146" s="34">
        <v>59.310495370924002</v>
      </c>
      <c r="P146" s="34">
        <v>61.493535541184002</v>
      </c>
      <c r="Q146" s="34">
        <v>66.598418401240991</v>
      </c>
      <c r="R146" s="34">
        <v>69.717906275033499</v>
      </c>
      <c r="S146" s="34">
        <v>73.422442056893999</v>
      </c>
      <c r="T146" s="34">
        <v>78.50707890111201</v>
      </c>
      <c r="U146" s="34">
        <v>83.852285817697492</v>
      </c>
      <c r="V146" s="34">
        <v>85.605298248171508</v>
      </c>
      <c r="W146" s="34">
        <v>87.571514254003503</v>
      </c>
      <c r="X146" s="34">
        <v>89.574188796936994</v>
      </c>
      <c r="Y146" s="34">
        <v>91.678110608920008</v>
      </c>
      <c r="Z146" s="34">
        <v>92.869691588833504</v>
      </c>
      <c r="AA146" s="34">
        <v>95.327230957823502</v>
      </c>
    </row>
    <row r="148" spans="1:27" x14ac:dyDescent="0.35">
      <c r="A148" s="19" t="s">
        <v>117</v>
      </c>
      <c r="B148" s="19" t="s">
        <v>118</v>
      </c>
      <c r="C148" s="19" t="s">
        <v>75</v>
      </c>
      <c r="D148" s="19" t="s">
        <v>82</v>
      </c>
      <c r="E148" s="19" t="s">
        <v>83</v>
      </c>
      <c r="F148" s="19" t="s">
        <v>84</v>
      </c>
      <c r="G148" s="19" t="s">
        <v>85</v>
      </c>
      <c r="H148" s="19" t="s">
        <v>86</v>
      </c>
      <c r="I148" s="19" t="s">
        <v>87</v>
      </c>
      <c r="J148" s="19" t="s">
        <v>88</v>
      </c>
      <c r="K148" s="19" t="s">
        <v>89</v>
      </c>
      <c r="L148" s="19" t="s">
        <v>90</v>
      </c>
      <c r="M148" s="19" t="s">
        <v>91</v>
      </c>
      <c r="N148" s="19" t="s">
        <v>92</v>
      </c>
      <c r="O148" s="19" t="s">
        <v>93</v>
      </c>
      <c r="P148" s="19" t="s">
        <v>94</v>
      </c>
      <c r="Q148" s="19" t="s">
        <v>95</v>
      </c>
      <c r="R148" s="19" t="s">
        <v>96</v>
      </c>
      <c r="S148" s="19" t="s">
        <v>97</v>
      </c>
      <c r="T148" s="19" t="s">
        <v>98</v>
      </c>
      <c r="U148" s="19" t="s">
        <v>99</v>
      </c>
      <c r="V148" s="19" t="s">
        <v>100</v>
      </c>
      <c r="W148" s="19" t="s">
        <v>101</v>
      </c>
      <c r="X148" s="19" t="s">
        <v>102</v>
      </c>
      <c r="Y148" s="19" t="s">
        <v>103</v>
      </c>
      <c r="Z148" s="19" t="s">
        <v>104</v>
      </c>
      <c r="AA148" s="19" t="s">
        <v>105</v>
      </c>
    </row>
    <row r="149" spans="1:27" x14ac:dyDescent="0.35">
      <c r="A149" s="31" t="s">
        <v>123</v>
      </c>
      <c r="B149" s="31" t="s">
        <v>22</v>
      </c>
      <c r="C149" s="27">
        <v>233.74155253757559</v>
      </c>
      <c r="D149" s="27">
        <v>239.33972890467808</v>
      </c>
      <c r="E149" s="27">
        <v>250.88756716116839</v>
      </c>
      <c r="F149" s="27">
        <v>252.35776919222468</v>
      </c>
      <c r="G149" s="27">
        <v>239.22682753332697</v>
      </c>
      <c r="H149" s="27">
        <v>253.33007327828909</v>
      </c>
      <c r="I149" s="27">
        <v>250.75160731273351</v>
      </c>
      <c r="J149" s="27">
        <v>245.08634818207003</v>
      </c>
      <c r="K149" s="27">
        <v>247.17678286744376</v>
      </c>
      <c r="L149" s="27">
        <v>251.58310581916072</v>
      </c>
      <c r="M149" s="27">
        <v>248.22250516861359</v>
      </c>
      <c r="N149" s="27">
        <v>257.3928388967887</v>
      </c>
      <c r="O149" s="27">
        <v>263.52447055245699</v>
      </c>
      <c r="P149" s="27">
        <v>265.91746575297486</v>
      </c>
      <c r="Q149" s="27">
        <v>313.8371186844555</v>
      </c>
      <c r="R149" s="27">
        <v>337.98358982127047</v>
      </c>
      <c r="S149" s="27">
        <v>340.16096253124954</v>
      </c>
      <c r="T149" s="27">
        <v>351.77287392717648</v>
      </c>
      <c r="U149" s="27">
        <v>365.7535248426662</v>
      </c>
      <c r="V149" s="27">
        <v>373.96682524960988</v>
      </c>
      <c r="W149" s="27">
        <v>400.71040350493996</v>
      </c>
      <c r="X149" s="27">
        <v>417.9457398089578</v>
      </c>
      <c r="Y149" s="27">
        <v>413.61397215864861</v>
      </c>
      <c r="Z149" s="27">
        <v>457.93004818976249</v>
      </c>
      <c r="AA149" s="27">
        <v>471.02329046283768</v>
      </c>
    </row>
    <row r="150" spans="1:27" x14ac:dyDescent="0.35">
      <c r="A150" s="31" t="s">
        <v>123</v>
      </c>
      <c r="B150" s="31" t="s">
        <v>73</v>
      </c>
      <c r="C150" s="34">
        <v>4.1756000861525502</v>
      </c>
      <c r="D150" s="34">
        <v>5.0075557374953998</v>
      </c>
      <c r="E150" s="34">
        <v>5.8544497594236997</v>
      </c>
      <c r="F150" s="34">
        <v>6.8780434590577997</v>
      </c>
      <c r="G150" s="34">
        <v>7.5456905701756005</v>
      </c>
      <c r="H150" s="34">
        <v>7.9283850482105995</v>
      </c>
      <c r="I150" s="34">
        <v>8.3470115293860001</v>
      </c>
      <c r="J150" s="34">
        <v>8.6655416005849499</v>
      </c>
      <c r="K150" s="34">
        <v>10.435922176241849</v>
      </c>
      <c r="L150" s="34">
        <v>10.0371607583761</v>
      </c>
      <c r="M150" s="34">
        <v>10.03274555340405</v>
      </c>
      <c r="N150" s="34">
        <v>10.528423452079251</v>
      </c>
      <c r="O150" s="34">
        <v>10.8192102282494</v>
      </c>
      <c r="P150" s="34">
        <v>12.078536092042899</v>
      </c>
      <c r="Q150" s="34">
        <v>13.85093203699585</v>
      </c>
      <c r="R150" s="34">
        <v>14.632059499323351</v>
      </c>
      <c r="S150" s="34">
        <v>15.600408308505999</v>
      </c>
      <c r="T150" s="34">
        <v>16.656292353868452</v>
      </c>
      <c r="U150" s="34">
        <v>17.855597292572249</v>
      </c>
      <c r="V150" s="34">
        <v>18.231368893086898</v>
      </c>
      <c r="W150" s="34">
        <v>18.577320706367448</v>
      </c>
      <c r="X150" s="34">
        <v>18.895772530972952</v>
      </c>
      <c r="Y150" s="34">
        <v>19.268324975181351</v>
      </c>
      <c r="Z150" s="34">
        <v>19.50629238578675</v>
      </c>
      <c r="AA150" s="34">
        <v>19.804237265944451</v>
      </c>
    </row>
    <row r="151" spans="1:27" x14ac:dyDescent="0.35">
      <c r="A151" s="31" t="s">
        <v>123</v>
      </c>
      <c r="B151" s="31" t="s">
        <v>74</v>
      </c>
      <c r="C151" s="34">
        <v>4.91436011210084</v>
      </c>
      <c r="D151" s="34">
        <v>5.8907994942367008</v>
      </c>
      <c r="E151" s="34">
        <v>6.8869537459611498</v>
      </c>
      <c r="F151" s="34">
        <v>8.0915714484453005</v>
      </c>
      <c r="G151" s="34">
        <v>8.8783805671333997</v>
      </c>
      <c r="H151" s="34">
        <v>9.3275911886570508</v>
      </c>
      <c r="I151" s="34">
        <v>9.8195187863111499</v>
      </c>
      <c r="J151" s="34">
        <v>10.195622381865949</v>
      </c>
      <c r="K151" s="34">
        <v>12.27732111960645</v>
      </c>
      <c r="L151" s="34">
        <v>11.809658955931651</v>
      </c>
      <c r="M151" s="34">
        <v>11.80246921694275</v>
      </c>
      <c r="N151" s="34">
        <v>12.3858019465208</v>
      </c>
      <c r="O151" s="34">
        <v>12.7282164250314</v>
      </c>
      <c r="P151" s="34">
        <v>14.20962448537345</v>
      </c>
      <c r="Q151" s="34">
        <v>16.29534847024825</v>
      </c>
      <c r="R151" s="34">
        <v>17.214009822964648</v>
      </c>
      <c r="S151" s="34">
        <v>18.354261897876853</v>
      </c>
      <c r="T151" s="34">
        <v>19.59574933886525</v>
      </c>
      <c r="U151" s="34">
        <v>21.0074088730812</v>
      </c>
      <c r="V151" s="34">
        <v>21.448198322057699</v>
      </c>
      <c r="W151" s="34">
        <v>21.856326503366198</v>
      </c>
      <c r="X151" s="34">
        <v>22.2311589739993</v>
      </c>
      <c r="Y151" s="34">
        <v>22.666815094292151</v>
      </c>
      <c r="Z151" s="34">
        <v>22.94855336773395</v>
      </c>
      <c r="AA151" s="34">
        <v>23.298878776907898</v>
      </c>
    </row>
  </sheetData>
  <sheetProtection algorithmName="SHA-512" hashValue="8Edo0ydpiwdQ4ZSIfUSeMd2z5CyGVWEBSF5Zcte0EazqJbfiqD9EuQBiKlJ+QXUIjy/2nOBjdYHuGdUn5/aitQ==" saltValue="3pdcIlxKe2Ulk/5oyvKYkA==" spinCount="100000" sheet="1" objects="1" scenarios="1"/>
  <mergeCells count="6">
    <mergeCell ref="A87:B87"/>
    <mergeCell ref="A17:B17"/>
    <mergeCell ref="A31:B31"/>
    <mergeCell ref="A45:B45"/>
    <mergeCell ref="A59:B59"/>
    <mergeCell ref="A73:B73"/>
  </mergeCells>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96">
    <tabColor rgb="FFFFC000"/>
  </sheetPr>
  <dimension ref="A1:AA151"/>
  <sheetViews>
    <sheetView zoomScale="85" zoomScaleNormal="85" workbookViewId="0"/>
  </sheetViews>
  <sheetFormatPr defaultColWidth="9.1796875" defaultRowHeight="14.5" x14ac:dyDescent="0.35"/>
  <cols>
    <col min="1" max="1" width="16" style="13" customWidth="1"/>
    <col min="2" max="2" width="30.54296875" style="13" customWidth="1"/>
    <col min="3" max="27" width="9.453125" style="13" customWidth="1"/>
    <col min="28" max="16384" width="9.1796875" style="13"/>
  </cols>
  <sheetData>
    <row r="1" spans="1:27" s="30" customFormat="1" ht="23.25" customHeight="1" x14ac:dyDescent="0.35">
      <c r="A1" s="29" t="s">
        <v>145</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s="30" customFormat="1" x14ac:dyDescent="0.35">
      <c r="A2" s="30" t="s">
        <v>129</v>
      </c>
    </row>
    <row r="3" spans="1:27" s="30" customFormat="1" x14ac:dyDescent="0.35"/>
    <row r="4" spans="1:27" x14ac:dyDescent="0.35">
      <c r="A4" s="18" t="s">
        <v>116</v>
      </c>
      <c r="B4" s="18"/>
      <c r="C4" s="30"/>
      <c r="D4" s="30"/>
      <c r="E4" s="30"/>
      <c r="F4" s="30"/>
      <c r="G4" s="30"/>
      <c r="H4" s="30"/>
      <c r="I4" s="30"/>
      <c r="J4" s="30"/>
      <c r="K4" s="30"/>
      <c r="L4" s="30"/>
      <c r="M4" s="30"/>
      <c r="N4" s="30"/>
      <c r="O4" s="30"/>
      <c r="P4" s="30"/>
      <c r="Q4" s="30"/>
      <c r="R4" s="30"/>
      <c r="S4" s="30"/>
      <c r="T4" s="30"/>
      <c r="U4" s="30"/>
      <c r="V4" s="30"/>
      <c r="W4" s="30"/>
      <c r="X4" s="30"/>
      <c r="Y4" s="30"/>
      <c r="Z4" s="30"/>
      <c r="AA4" s="30"/>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18386</v>
      </c>
      <c r="D6" s="34">
        <v>17886</v>
      </c>
      <c r="E6" s="34">
        <v>16386</v>
      </c>
      <c r="F6" s="34">
        <v>16386</v>
      </c>
      <c r="G6" s="34">
        <v>16386</v>
      </c>
      <c r="H6" s="34">
        <v>16386</v>
      </c>
      <c r="I6" s="34">
        <v>16386</v>
      </c>
      <c r="J6" s="34">
        <v>15686</v>
      </c>
      <c r="K6" s="34">
        <v>14366</v>
      </c>
      <c r="L6" s="34">
        <v>14366</v>
      </c>
      <c r="M6" s="34">
        <v>14366</v>
      </c>
      <c r="N6" s="34">
        <v>11486</v>
      </c>
      <c r="O6" s="34">
        <v>11486</v>
      </c>
      <c r="P6" s="34">
        <v>11486</v>
      </c>
      <c r="Q6" s="34">
        <v>7066</v>
      </c>
      <c r="R6" s="34">
        <v>6366</v>
      </c>
      <c r="S6" s="34">
        <v>5216</v>
      </c>
      <c r="T6" s="34">
        <v>5216</v>
      </c>
      <c r="U6" s="34">
        <v>5216</v>
      </c>
      <c r="V6" s="34">
        <v>5216</v>
      </c>
      <c r="W6" s="34">
        <v>5216</v>
      </c>
      <c r="X6" s="34">
        <v>3152</v>
      </c>
      <c r="Y6" s="34">
        <v>2787</v>
      </c>
      <c r="Z6" s="34">
        <v>2422</v>
      </c>
      <c r="AA6" s="34">
        <v>2057</v>
      </c>
    </row>
    <row r="7" spans="1:27" x14ac:dyDescent="0.35">
      <c r="A7" s="31" t="s">
        <v>38</v>
      </c>
      <c r="B7" s="31" t="s">
        <v>68</v>
      </c>
      <c r="C7" s="34">
        <v>4775</v>
      </c>
      <c r="D7" s="34">
        <v>4775</v>
      </c>
      <c r="E7" s="34">
        <v>4775</v>
      </c>
      <c r="F7" s="34">
        <v>4775</v>
      </c>
      <c r="G7" s="34">
        <v>4775</v>
      </c>
      <c r="H7" s="34">
        <v>4775</v>
      </c>
      <c r="I7" s="34">
        <v>4775</v>
      </c>
      <c r="J7" s="34">
        <v>4775</v>
      </c>
      <c r="K7" s="34">
        <v>4412.5</v>
      </c>
      <c r="L7" s="34">
        <v>4050</v>
      </c>
      <c r="M7" s="34">
        <v>3687.5</v>
      </c>
      <c r="N7" s="34">
        <v>3325</v>
      </c>
      <c r="O7" s="34">
        <v>3325</v>
      </c>
      <c r="P7" s="34">
        <v>3325</v>
      </c>
      <c r="Q7" s="34">
        <v>3325</v>
      </c>
      <c r="R7" s="34">
        <v>3325</v>
      </c>
      <c r="S7" s="34">
        <v>3325</v>
      </c>
      <c r="T7" s="34">
        <v>3325</v>
      </c>
      <c r="U7" s="34">
        <v>3325</v>
      </c>
      <c r="V7" s="34">
        <v>3325</v>
      </c>
      <c r="W7" s="34">
        <v>3325</v>
      </c>
      <c r="X7" s="34">
        <v>3325</v>
      </c>
      <c r="Y7" s="34">
        <v>3325</v>
      </c>
      <c r="Z7" s="34">
        <v>3325</v>
      </c>
      <c r="AA7" s="34">
        <v>3325</v>
      </c>
    </row>
    <row r="8" spans="1:27" x14ac:dyDescent="0.35">
      <c r="A8" s="31" t="s">
        <v>38</v>
      </c>
      <c r="B8" s="31" t="s">
        <v>18</v>
      </c>
      <c r="C8" s="34">
        <v>3138.8989868164049</v>
      </c>
      <c r="D8" s="34">
        <v>3138.9003360858455</v>
      </c>
      <c r="E8" s="34">
        <v>2958.9004801855954</v>
      </c>
      <c r="F8" s="34">
        <v>2958.9004909563846</v>
      </c>
      <c r="G8" s="34">
        <v>2958.9004921777951</v>
      </c>
      <c r="H8" s="34">
        <v>2958.9005098388448</v>
      </c>
      <c r="I8" s="34">
        <v>2958.9005261463249</v>
      </c>
      <c r="J8" s="34">
        <v>2958.9005601936146</v>
      </c>
      <c r="K8" s="34">
        <v>2958.9006426099545</v>
      </c>
      <c r="L8" s="34">
        <v>2958.9009118387744</v>
      </c>
      <c r="M8" s="34">
        <v>2958.9009527558051</v>
      </c>
      <c r="N8" s="34">
        <v>2958.902001452755</v>
      </c>
      <c r="O8" s="34">
        <v>2958.9021270756348</v>
      </c>
      <c r="P8" s="34">
        <v>2958.9021346186346</v>
      </c>
      <c r="Q8" s="34">
        <v>2958.9037190623949</v>
      </c>
      <c r="R8" s="34">
        <v>2573.9037908175051</v>
      </c>
      <c r="S8" s="34">
        <v>2045.629149120005</v>
      </c>
      <c r="T8" s="34">
        <v>2045.6292146302249</v>
      </c>
      <c r="U8" s="34">
        <v>1902.2293800313207</v>
      </c>
      <c r="V8" s="34">
        <v>1902.2293854763211</v>
      </c>
      <c r="W8" s="34">
        <v>1902.2302883229709</v>
      </c>
      <c r="X8" s="34">
        <v>2954.4427913581603</v>
      </c>
      <c r="Y8" s="34">
        <v>2514.4430596270208</v>
      </c>
      <c r="Z8" s="34">
        <v>2329.4449448371497</v>
      </c>
      <c r="AA8" s="34">
        <v>1684.9449602104</v>
      </c>
    </row>
    <row r="9" spans="1:27" x14ac:dyDescent="0.35">
      <c r="A9" s="31" t="s">
        <v>38</v>
      </c>
      <c r="B9" s="31" t="s">
        <v>30</v>
      </c>
      <c r="C9" s="34">
        <v>1420</v>
      </c>
      <c r="D9" s="34">
        <v>1300</v>
      </c>
      <c r="E9" s="34">
        <v>1300</v>
      </c>
      <c r="F9" s="34">
        <v>1300</v>
      </c>
      <c r="G9" s="34">
        <v>1300</v>
      </c>
      <c r="H9" s="34">
        <v>1300</v>
      </c>
      <c r="I9" s="34">
        <v>1300</v>
      </c>
      <c r="J9" s="34">
        <v>1300</v>
      </c>
      <c r="K9" s="34">
        <v>1300</v>
      </c>
      <c r="L9" s="34">
        <v>1300</v>
      </c>
      <c r="M9" s="34">
        <v>1300</v>
      </c>
      <c r="N9" s="34">
        <v>1300</v>
      </c>
      <c r="O9" s="34">
        <v>1300</v>
      </c>
      <c r="P9" s="34">
        <v>1300</v>
      </c>
      <c r="Q9" s="34">
        <v>500</v>
      </c>
      <c r="R9" s="34">
        <v>500</v>
      </c>
      <c r="S9" s="34">
        <v>500</v>
      </c>
      <c r="T9" s="34">
        <v>500</v>
      </c>
      <c r="U9" s="34">
        <v>0</v>
      </c>
      <c r="V9" s="34">
        <v>0</v>
      </c>
      <c r="W9" s="34">
        <v>0</v>
      </c>
      <c r="X9" s="34">
        <v>0</v>
      </c>
      <c r="Y9" s="34">
        <v>0</v>
      </c>
      <c r="Z9" s="34">
        <v>0</v>
      </c>
      <c r="AA9" s="34">
        <v>0</v>
      </c>
    </row>
    <row r="10" spans="1:27" x14ac:dyDescent="0.35">
      <c r="A10" s="31" t="s">
        <v>38</v>
      </c>
      <c r="B10" s="31" t="s">
        <v>63</v>
      </c>
      <c r="C10" s="34">
        <v>6712.6435694394704</v>
      </c>
      <c r="D10" s="34">
        <v>6712.6436476343197</v>
      </c>
      <c r="E10" s="34">
        <v>6712.6438749921608</v>
      </c>
      <c r="F10" s="34">
        <v>6712.6439409878903</v>
      </c>
      <c r="G10" s="34">
        <v>6712.6440076278504</v>
      </c>
      <c r="H10" s="34">
        <v>6712.6441009999908</v>
      </c>
      <c r="I10" s="34">
        <v>6712.6441986509899</v>
      </c>
      <c r="J10" s="34">
        <v>6712.6443025399503</v>
      </c>
      <c r="K10" s="34">
        <v>6712.6444137995195</v>
      </c>
      <c r="L10" s="34">
        <v>6306.6445435621899</v>
      </c>
      <c r="M10" s="34">
        <v>6306.64468653125</v>
      </c>
      <c r="N10" s="34">
        <v>6072.3051330779808</v>
      </c>
      <c r="O10" s="34">
        <v>5622.3052891924808</v>
      </c>
      <c r="P10" s="34">
        <v>5505.3054142246092</v>
      </c>
      <c r="Q10" s="34">
        <v>5472.182995507641</v>
      </c>
      <c r="R10" s="34">
        <v>5472.1836264719605</v>
      </c>
      <c r="S10" s="34">
        <v>6210.6596994370602</v>
      </c>
      <c r="T10" s="34">
        <v>6210.6597355975609</v>
      </c>
      <c r="U10" s="34">
        <v>5770.66064597696</v>
      </c>
      <c r="V10" s="34">
        <v>5650.6606847553603</v>
      </c>
      <c r="W10" s="34">
        <v>5650.6610626143611</v>
      </c>
      <c r="X10" s="34">
        <v>5556.6611164030601</v>
      </c>
      <c r="Y10" s="34">
        <v>5556.6613841082599</v>
      </c>
      <c r="Z10" s="34">
        <v>4859.1106071605609</v>
      </c>
      <c r="AA10" s="34">
        <v>4859.110695718261</v>
      </c>
    </row>
    <row r="11" spans="1:27" x14ac:dyDescent="0.35">
      <c r="A11" s="31" t="s">
        <v>38</v>
      </c>
      <c r="B11" s="31" t="s">
        <v>62</v>
      </c>
      <c r="C11" s="34">
        <v>7132.9000053405762</v>
      </c>
      <c r="D11" s="34">
        <v>7132.9000053405762</v>
      </c>
      <c r="E11" s="34">
        <v>7132.9000053405762</v>
      </c>
      <c r="F11" s="34">
        <v>7132.9000053405762</v>
      </c>
      <c r="G11" s="34">
        <v>7132.9000053405762</v>
      </c>
      <c r="H11" s="34">
        <v>7132.9000053405762</v>
      </c>
      <c r="I11" s="34">
        <v>7132.9000053405762</v>
      </c>
      <c r="J11" s="34">
        <v>7132.9000053405762</v>
      </c>
      <c r="K11" s="34">
        <v>7132.9000053405762</v>
      </c>
      <c r="L11" s="34">
        <v>7132.9000053405762</v>
      </c>
      <c r="M11" s="34">
        <v>7132.9000053405762</v>
      </c>
      <c r="N11" s="34">
        <v>7132.9000053405762</v>
      </c>
      <c r="O11" s="34">
        <v>7132.9000053405762</v>
      </c>
      <c r="P11" s="34">
        <v>7132.9000053405762</v>
      </c>
      <c r="Q11" s="34">
        <v>7132.9000053405762</v>
      </c>
      <c r="R11" s="34">
        <v>7132.9000053405762</v>
      </c>
      <c r="S11" s="34">
        <v>7046.5000038146973</v>
      </c>
      <c r="T11" s="34">
        <v>7046.5000038146973</v>
      </c>
      <c r="U11" s="34">
        <v>7046.5000038146973</v>
      </c>
      <c r="V11" s="34">
        <v>7046.5000038146973</v>
      </c>
      <c r="W11" s="34">
        <v>7046.5000038146973</v>
      </c>
      <c r="X11" s="34">
        <v>6980.5000038146973</v>
      </c>
      <c r="Y11" s="34">
        <v>6980.5000038146973</v>
      </c>
      <c r="Z11" s="34">
        <v>6980.5000038146973</v>
      </c>
      <c r="AA11" s="34">
        <v>6980.5000038146973</v>
      </c>
    </row>
    <row r="12" spans="1:27" x14ac:dyDescent="0.35">
      <c r="A12" s="31" t="s">
        <v>38</v>
      </c>
      <c r="B12" s="31" t="s">
        <v>66</v>
      </c>
      <c r="C12" s="34">
        <v>9211.3480110168366</v>
      </c>
      <c r="D12" s="34">
        <v>10298.169017956076</v>
      </c>
      <c r="E12" s="34">
        <v>10748.173386854141</v>
      </c>
      <c r="F12" s="34">
        <v>10821.584400148464</v>
      </c>
      <c r="G12" s="34">
        <v>10998.197165988242</v>
      </c>
      <c r="H12" s="34">
        <v>11056.588390533452</v>
      </c>
      <c r="I12" s="34">
        <v>11525.25543424647</v>
      </c>
      <c r="J12" s="34">
        <v>12947.19562564927</v>
      </c>
      <c r="K12" s="34">
        <v>13120.447599928775</v>
      </c>
      <c r="L12" s="34">
        <v>13074.455287844607</v>
      </c>
      <c r="M12" s="34">
        <v>13074.455503463045</v>
      </c>
      <c r="N12" s="34">
        <v>14466.018944736505</v>
      </c>
      <c r="O12" s="34">
        <v>14372.823524008701</v>
      </c>
      <c r="P12" s="34">
        <v>15069.883179931912</v>
      </c>
      <c r="Q12" s="34">
        <v>19059.275964771165</v>
      </c>
      <c r="R12" s="34">
        <v>21180.416608667343</v>
      </c>
      <c r="S12" s="34">
        <v>25313.446289931435</v>
      </c>
      <c r="T12" s="34">
        <v>25189.53303538229</v>
      </c>
      <c r="U12" s="34">
        <v>24892.288268820015</v>
      </c>
      <c r="V12" s="34">
        <v>24234.488956307265</v>
      </c>
      <c r="W12" s="34">
        <v>25273.051394638111</v>
      </c>
      <c r="X12" s="34">
        <v>27496.67799563679</v>
      </c>
      <c r="Y12" s="34">
        <v>27186.628038669278</v>
      </c>
      <c r="Z12" s="34">
        <v>27323.236395959815</v>
      </c>
      <c r="AA12" s="34">
        <v>27083.065533579073</v>
      </c>
    </row>
    <row r="13" spans="1:27" x14ac:dyDescent="0.35">
      <c r="A13" s="31" t="s">
        <v>38</v>
      </c>
      <c r="B13" s="31" t="s">
        <v>65</v>
      </c>
      <c r="C13" s="34">
        <v>6184.117949718041</v>
      </c>
      <c r="D13" s="34">
        <v>8258.7043315003029</v>
      </c>
      <c r="E13" s="34">
        <v>8258.7048886930133</v>
      </c>
      <c r="F13" s="34">
        <v>8258.7051618098121</v>
      </c>
      <c r="G13" s="34">
        <v>8950.9424088358319</v>
      </c>
      <c r="H13" s="34">
        <v>8950.9507531631007</v>
      </c>
      <c r="I13" s="34">
        <v>9198.447467465483</v>
      </c>
      <c r="J13" s="34">
        <v>11198.446921739853</v>
      </c>
      <c r="K13" s="34">
        <v>11678.679920402241</v>
      </c>
      <c r="L13" s="34">
        <v>12070.105663504093</v>
      </c>
      <c r="M13" s="34">
        <v>12070.110419042123</v>
      </c>
      <c r="N13" s="34">
        <v>14975.588822812222</v>
      </c>
      <c r="O13" s="34">
        <v>14975.589223261491</v>
      </c>
      <c r="P13" s="34">
        <v>14975.589260870951</v>
      </c>
      <c r="Q13" s="34">
        <v>16348.595225377841</v>
      </c>
      <c r="R13" s="34">
        <v>16255.467986240903</v>
      </c>
      <c r="S13" s="34">
        <v>19245.504190726224</v>
      </c>
      <c r="T13" s="34">
        <v>19407.421755136125</v>
      </c>
      <c r="U13" s="34">
        <v>19407.421843325032</v>
      </c>
      <c r="V13" s="34">
        <v>19407.427080058194</v>
      </c>
      <c r="W13" s="34">
        <v>21665.200206124395</v>
      </c>
      <c r="X13" s="34">
        <v>23070.913672817012</v>
      </c>
      <c r="Y13" s="34">
        <v>22849.721325385373</v>
      </c>
      <c r="Z13" s="34">
        <v>22504.582046715765</v>
      </c>
      <c r="AA13" s="34">
        <v>23095.454558830821</v>
      </c>
    </row>
    <row r="14" spans="1:27" x14ac:dyDescent="0.35">
      <c r="A14" s="31" t="s">
        <v>38</v>
      </c>
      <c r="B14" s="31" t="s">
        <v>34</v>
      </c>
      <c r="C14" s="34">
        <v>342.33849578110596</v>
      </c>
      <c r="D14" s="34">
        <v>362.338545183196</v>
      </c>
      <c r="E14" s="34">
        <v>362.33854566084602</v>
      </c>
      <c r="F14" s="34">
        <v>362.33854584366594</v>
      </c>
      <c r="G14" s="34">
        <v>362.33855280899604</v>
      </c>
      <c r="H14" s="34">
        <v>362.34210190310603</v>
      </c>
      <c r="I14" s="34">
        <v>362.345722920306</v>
      </c>
      <c r="J14" s="34">
        <v>362.34784425810602</v>
      </c>
      <c r="K14" s="34">
        <v>362.34784722110601</v>
      </c>
      <c r="L14" s="34">
        <v>1026.4909315533059</v>
      </c>
      <c r="M14" s="34">
        <v>1026.4919238796049</v>
      </c>
      <c r="N14" s="34">
        <v>3260.7773602397051</v>
      </c>
      <c r="O14" s="34">
        <v>3391.7780735555002</v>
      </c>
      <c r="P14" s="34">
        <v>3366.7780754364994</v>
      </c>
      <c r="Q14" s="34">
        <v>4401.0599467616985</v>
      </c>
      <c r="R14" s="34">
        <v>4401.0599475332992</v>
      </c>
      <c r="S14" s="34">
        <v>4458.6260625834984</v>
      </c>
      <c r="T14" s="34">
        <v>4458.6260645532984</v>
      </c>
      <c r="U14" s="34">
        <v>4458.6295610794978</v>
      </c>
      <c r="V14" s="34">
        <v>4458.6296355629984</v>
      </c>
      <c r="W14" s="34">
        <v>6315.1718987589993</v>
      </c>
      <c r="X14" s="34">
        <v>6566.8407752349995</v>
      </c>
      <c r="Y14" s="34">
        <v>6566.8417841519995</v>
      </c>
      <c r="Z14" s="34">
        <v>7694.6158206630007</v>
      </c>
      <c r="AA14" s="34">
        <v>7684.6163099869991</v>
      </c>
    </row>
    <row r="15" spans="1:27" x14ac:dyDescent="0.35">
      <c r="A15" s="31" t="s">
        <v>38</v>
      </c>
      <c r="B15" s="31" t="s">
        <v>70</v>
      </c>
      <c r="C15" s="34">
        <v>810</v>
      </c>
      <c r="D15" s="34">
        <v>810</v>
      </c>
      <c r="E15" s="34">
        <v>810</v>
      </c>
      <c r="F15" s="34">
        <v>810.00880514181995</v>
      </c>
      <c r="G15" s="34">
        <v>2850.00933444157</v>
      </c>
      <c r="H15" s="34">
        <v>2850.0096906035005</v>
      </c>
      <c r="I15" s="34">
        <v>2850.0101205311998</v>
      </c>
      <c r="J15" s="34">
        <v>2850.0106034594701</v>
      </c>
      <c r="K15" s="34">
        <v>2850.0112593791996</v>
      </c>
      <c r="L15" s="34">
        <v>2850.0125488092003</v>
      </c>
      <c r="M15" s="34">
        <v>2850.0130269847004</v>
      </c>
      <c r="N15" s="34">
        <v>2850.0183087072</v>
      </c>
      <c r="O15" s="34">
        <v>2850.0186374646009</v>
      </c>
      <c r="P15" s="34">
        <v>2850.0190600300998</v>
      </c>
      <c r="Q15" s="34">
        <v>2850.0287994760001</v>
      </c>
      <c r="R15" s="34">
        <v>2850.0370259857</v>
      </c>
      <c r="S15" s="34">
        <v>4351.8749468307997</v>
      </c>
      <c r="T15" s="34">
        <v>4351.8752071588997</v>
      </c>
      <c r="U15" s="34">
        <v>4351.8867689437011</v>
      </c>
      <c r="V15" s="34">
        <v>4351.8869000383011</v>
      </c>
      <c r="W15" s="34">
        <v>4541.9393630778995</v>
      </c>
      <c r="X15" s="34">
        <v>4541.9396888470992</v>
      </c>
      <c r="Y15" s="34">
        <v>4541.9397839683998</v>
      </c>
      <c r="Z15" s="34">
        <v>5508.1956479323007</v>
      </c>
      <c r="AA15" s="34">
        <v>5508.1959053086994</v>
      </c>
    </row>
    <row r="16" spans="1:27" x14ac:dyDescent="0.35">
      <c r="A16" s="31" t="s">
        <v>38</v>
      </c>
      <c r="B16" s="31" t="s">
        <v>52</v>
      </c>
      <c r="C16" s="34">
        <v>111.18000219762301</v>
      </c>
      <c r="D16" s="34">
        <v>111.16000090539434</v>
      </c>
      <c r="E16" s="34">
        <v>111.33000206947295</v>
      </c>
      <c r="F16" s="34">
        <v>162.02000010013558</v>
      </c>
      <c r="G16" s="34">
        <v>220.43999648094155</v>
      </c>
      <c r="H16" s="34">
        <v>280.50000017881371</v>
      </c>
      <c r="I16" s="34">
        <v>348.62000381946496</v>
      </c>
      <c r="J16" s="34">
        <v>422.24000835418678</v>
      </c>
      <c r="K16" s="34">
        <v>567.38998997211331</v>
      </c>
      <c r="L16" s="34">
        <v>609.6599948406199</v>
      </c>
      <c r="M16" s="34">
        <v>665.34000980853807</v>
      </c>
      <c r="N16" s="34">
        <v>733.79999005794286</v>
      </c>
      <c r="O16" s="34">
        <v>796.55999708175466</v>
      </c>
      <c r="P16" s="34">
        <v>901.56001353263775</v>
      </c>
      <c r="Q16" s="34">
        <v>1042.9500203132618</v>
      </c>
      <c r="R16" s="34">
        <v>1129.8999900817855</v>
      </c>
      <c r="S16" s="34">
        <v>1219.3500051498399</v>
      </c>
      <c r="T16" s="34">
        <v>1324.5600366592389</v>
      </c>
      <c r="U16" s="34">
        <v>1443.7099881172164</v>
      </c>
      <c r="V16" s="34">
        <v>1507.8000059127799</v>
      </c>
      <c r="W16" s="34">
        <v>1567.6099872589102</v>
      </c>
      <c r="X16" s="34">
        <v>1625.4500112533551</v>
      </c>
      <c r="Y16" s="34">
        <v>1684.0999984741188</v>
      </c>
      <c r="Z16" s="34">
        <v>1743.0699815750113</v>
      </c>
      <c r="AA16" s="34">
        <v>1804.0600013732881</v>
      </c>
    </row>
    <row r="17" spans="1:27" x14ac:dyDescent="0.35">
      <c r="A17" s="38" t="s">
        <v>127</v>
      </c>
      <c r="B17" s="38"/>
      <c r="C17" s="35">
        <v>56960.90852233133</v>
      </c>
      <c r="D17" s="35">
        <v>59502.317338517118</v>
      </c>
      <c r="E17" s="35">
        <v>58272.322636065488</v>
      </c>
      <c r="F17" s="35">
        <v>58345.73399924313</v>
      </c>
      <c r="G17" s="35">
        <v>59214.5840799703</v>
      </c>
      <c r="H17" s="35">
        <v>59272.98375987597</v>
      </c>
      <c r="I17" s="35">
        <v>59989.147631849846</v>
      </c>
      <c r="J17" s="35">
        <v>62711.087415463262</v>
      </c>
      <c r="K17" s="35">
        <v>61682.072582081069</v>
      </c>
      <c r="L17" s="35">
        <v>61259.006412090239</v>
      </c>
      <c r="M17" s="35">
        <v>60896.511567132802</v>
      </c>
      <c r="N17" s="35">
        <v>61716.714907420042</v>
      </c>
      <c r="O17" s="35">
        <v>61173.520168878887</v>
      </c>
      <c r="P17" s="35">
        <v>61753.579994986692</v>
      </c>
      <c r="Q17" s="35">
        <v>61862.857910059611</v>
      </c>
      <c r="R17" s="35">
        <v>62805.872017538284</v>
      </c>
      <c r="S17" s="35">
        <v>68902.739333029414</v>
      </c>
      <c r="T17" s="35">
        <v>68940.743744560896</v>
      </c>
      <c r="U17" s="35">
        <v>67560.100141968025</v>
      </c>
      <c r="V17" s="35">
        <v>66782.306110411839</v>
      </c>
      <c r="W17" s="35">
        <v>70078.64295551453</v>
      </c>
      <c r="X17" s="35">
        <v>72536.195580029715</v>
      </c>
      <c r="Y17" s="35">
        <v>71199.953811604631</v>
      </c>
      <c r="Z17" s="35">
        <v>69743.873998487979</v>
      </c>
      <c r="AA17" s="35">
        <v>69085.075752153251</v>
      </c>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10260</v>
      </c>
      <c r="D20" s="34">
        <v>9760</v>
      </c>
      <c r="E20" s="34">
        <v>8260</v>
      </c>
      <c r="F20" s="34">
        <v>8260</v>
      </c>
      <c r="G20" s="34">
        <v>8260</v>
      </c>
      <c r="H20" s="34">
        <v>8260</v>
      </c>
      <c r="I20" s="34">
        <v>8260</v>
      </c>
      <c r="J20" s="34">
        <v>8260</v>
      </c>
      <c r="K20" s="34">
        <v>6940</v>
      </c>
      <c r="L20" s="34">
        <v>6940</v>
      </c>
      <c r="M20" s="34">
        <v>6940</v>
      </c>
      <c r="N20" s="34">
        <v>4060</v>
      </c>
      <c r="O20" s="34">
        <v>4060</v>
      </c>
      <c r="P20" s="34">
        <v>4060</v>
      </c>
      <c r="Q20" s="34">
        <v>1320</v>
      </c>
      <c r="R20" s="34">
        <v>1320</v>
      </c>
      <c r="S20" s="34">
        <v>1320</v>
      </c>
      <c r="T20" s="34">
        <v>1320</v>
      </c>
      <c r="U20" s="34">
        <v>1320</v>
      </c>
      <c r="V20" s="34">
        <v>1320</v>
      </c>
      <c r="W20" s="34">
        <v>1320</v>
      </c>
      <c r="X20" s="34">
        <v>0</v>
      </c>
      <c r="Y20" s="34">
        <v>0</v>
      </c>
      <c r="Z20" s="34">
        <v>0</v>
      </c>
      <c r="AA20" s="34">
        <v>0</v>
      </c>
    </row>
    <row r="21" spans="1:27" s="30" customFormat="1"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s="30" customFormat="1" x14ac:dyDescent="0.35">
      <c r="A22" s="31" t="s">
        <v>119</v>
      </c>
      <c r="B22" s="31" t="s">
        <v>18</v>
      </c>
      <c r="C22" s="34">
        <v>624.99899291992097</v>
      </c>
      <c r="D22" s="34">
        <v>624.99940835908092</v>
      </c>
      <c r="E22" s="34">
        <v>624.99941510132101</v>
      </c>
      <c r="F22" s="34">
        <v>624.99941719958099</v>
      </c>
      <c r="G22" s="34">
        <v>624.99941742487101</v>
      </c>
      <c r="H22" s="34">
        <v>624.99941865066091</v>
      </c>
      <c r="I22" s="34">
        <v>624.99941945434091</v>
      </c>
      <c r="J22" s="34">
        <v>624.99942016517093</v>
      </c>
      <c r="K22" s="34">
        <v>624.99942160668093</v>
      </c>
      <c r="L22" s="34">
        <v>624.99953703232097</v>
      </c>
      <c r="M22" s="34">
        <v>624.99953810862098</v>
      </c>
      <c r="N22" s="34">
        <v>624.99997001362101</v>
      </c>
      <c r="O22" s="34">
        <v>624.99998360562097</v>
      </c>
      <c r="P22" s="34">
        <v>624.999985002421</v>
      </c>
      <c r="Q22" s="34">
        <v>625.00117411352096</v>
      </c>
      <c r="R22" s="34">
        <v>625.00117489622096</v>
      </c>
      <c r="S22" s="34">
        <v>625.72496461992091</v>
      </c>
      <c r="T22" s="34">
        <v>625.724972189921</v>
      </c>
      <c r="U22" s="34">
        <v>625.72497291992102</v>
      </c>
      <c r="V22" s="34">
        <v>625.72497551992092</v>
      </c>
      <c r="W22" s="34">
        <v>625.72498461992097</v>
      </c>
      <c r="X22" s="34">
        <v>1677.937192919921</v>
      </c>
      <c r="Y22" s="34">
        <v>1237.937392919921</v>
      </c>
      <c r="Z22" s="34">
        <v>1052.9384</v>
      </c>
      <c r="AA22" s="34">
        <v>1052.9384</v>
      </c>
    </row>
    <row r="23" spans="1:27" s="30" customFormat="1"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s="30" customFormat="1" x14ac:dyDescent="0.35">
      <c r="A24" s="31" t="s">
        <v>119</v>
      </c>
      <c r="B24" s="31" t="s">
        <v>63</v>
      </c>
      <c r="C24" s="34">
        <v>1438.0023523784</v>
      </c>
      <c r="D24" s="34">
        <v>1438.00238179184</v>
      </c>
      <c r="E24" s="34">
        <v>1438.0024012868</v>
      </c>
      <c r="F24" s="34">
        <v>1438.0024064043998</v>
      </c>
      <c r="G24" s="34">
        <v>1438.0024222459599</v>
      </c>
      <c r="H24" s="34">
        <v>1438.0024450977801</v>
      </c>
      <c r="I24" s="34">
        <v>1438.0024693497401</v>
      </c>
      <c r="J24" s="34">
        <v>1438.0024943000001</v>
      </c>
      <c r="K24" s="34">
        <v>1438.0025247802701</v>
      </c>
      <c r="L24" s="34">
        <v>1438.0025595345001</v>
      </c>
      <c r="M24" s="34">
        <v>1438.0025930250999</v>
      </c>
      <c r="N24" s="34">
        <v>1438.0027513105501</v>
      </c>
      <c r="O24" s="34">
        <v>1438.0027625750301</v>
      </c>
      <c r="P24" s="34">
        <v>1438.0027891856998</v>
      </c>
      <c r="Q24" s="34">
        <v>1484.8800107816598</v>
      </c>
      <c r="R24" s="34">
        <v>1484.8800483264599</v>
      </c>
      <c r="S24" s="34">
        <v>2223.3500457008599</v>
      </c>
      <c r="T24" s="34">
        <v>2223.3500552877999</v>
      </c>
      <c r="U24" s="34">
        <v>2223.3504318221999</v>
      </c>
      <c r="V24" s="34">
        <v>2223.3504425430001</v>
      </c>
      <c r="W24" s="34">
        <v>2223.3506391013002</v>
      </c>
      <c r="X24" s="34">
        <v>2223.3506541854999</v>
      </c>
      <c r="Y24" s="34">
        <v>2223.3508764216999</v>
      </c>
      <c r="Z24" s="34">
        <v>1693.216923488</v>
      </c>
      <c r="AA24" s="34">
        <v>1693.2169307167001</v>
      </c>
    </row>
    <row r="25" spans="1:27" s="30" customFormat="1" x14ac:dyDescent="0.35">
      <c r="A25" s="31" t="s">
        <v>119</v>
      </c>
      <c r="B25" s="31" t="s">
        <v>62</v>
      </c>
      <c r="C25" s="34">
        <v>2525</v>
      </c>
      <c r="D25" s="34">
        <v>2525</v>
      </c>
      <c r="E25" s="34">
        <v>2525</v>
      </c>
      <c r="F25" s="34">
        <v>2525</v>
      </c>
      <c r="G25" s="34">
        <v>2525</v>
      </c>
      <c r="H25" s="34">
        <v>2525</v>
      </c>
      <c r="I25" s="34">
        <v>2525</v>
      </c>
      <c r="J25" s="34">
        <v>2525</v>
      </c>
      <c r="K25" s="34">
        <v>2525</v>
      </c>
      <c r="L25" s="34">
        <v>2525</v>
      </c>
      <c r="M25" s="34">
        <v>2525</v>
      </c>
      <c r="N25" s="34">
        <v>2525</v>
      </c>
      <c r="O25" s="34">
        <v>2525</v>
      </c>
      <c r="P25" s="34">
        <v>2525</v>
      </c>
      <c r="Q25" s="34">
        <v>2525</v>
      </c>
      <c r="R25" s="34">
        <v>2525</v>
      </c>
      <c r="S25" s="34">
        <v>2525</v>
      </c>
      <c r="T25" s="34">
        <v>2525</v>
      </c>
      <c r="U25" s="34">
        <v>2525</v>
      </c>
      <c r="V25" s="34">
        <v>2525</v>
      </c>
      <c r="W25" s="34">
        <v>2525</v>
      </c>
      <c r="X25" s="34">
        <v>2525</v>
      </c>
      <c r="Y25" s="34">
        <v>2525</v>
      </c>
      <c r="Z25" s="34">
        <v>2525</v>
      </c>
      <c r="AA25" s="34">
        <v>2525</v>
      </c>
    </row>
    <row r="26" spans="1:27" s="30" customFormat="1" x14ac:dyDescent="0.35">
      <c r="A26" s="31" t="s">
        <v>119</v>
      </c>
      <c r="B26" s="31" t="s">
        <v>66</v>
      </c>
      <c r="C26" s="34">
        <v>1902.4500007629379</v>
      </c>
      <c r="D26" s="34">
        <v>2129.2539789994448</v>
      </c>
      <c r="E26" s="34">
        <v>2129.2546824992041</v>
      </c>
      <c r="F26" s="34">
        <v>2129.2553443040442</v>
      </c>
      <c r="G26" s="34">
        <v>2129.255725303874</v>
      </c>
      <c r="H26" s="34">
        <v>2129.2560585372748</v>
      </c>
      <c r="I26" s="34">
        <v>2129.2560836918447</v>
      </c>
      <c r="J26" s="34">
        <v>2129.256701270845</v>
      </c>
      <c r="K26" s="34">
        <v>2129.2572626974443</v>
      </c>
      <c r="L26" s="34">
        <v>2129.2595059402352</v>
      </c>
      <c r="M26" s="34">
        <v>2129.2595859389849</v>
      </c>
      <c r="N26" s="34">
        <v>2129.2846221701943</v>
      </c>
      <c r="O26" s="34">
        <v>2229.2792407564943</v>
      </c>
      <c r="P26" s="34">
        <v>2926.3369648304943</v>
      </c>
      <c r="Q26" s="34">
        <v>5194.4235965617945</v>
      </c>
      <c r="R26" s="34">
        <v>5147.9240447378943</v>
      </c>
      <c r="S26" s="34">
        <v>5682.2618387808943</v>
      </c>
      <c r="T26" s="34">
        <v>5563.7146048821551</v>
      </c>
      <c r="U26" s="34">
        <v>5563.7149552658557</v>
      </c>
      <c r="V26" s="34">
        <v>5203.2151252564563</v>
      </c>
      <c r="W26" s="34">
        <v>5489.7619170338958</v>
      </c>
      <c r="X26" s="34">
        <v>6268.7763170408962</v>
      </c>
      <c r="Y26" s="34">
        <v>5973.7963581649628</v>
      </c>
      <c r="Z26" s="34">
        <v>5973.7967687601622</v>
      </c>
      <c r="AA26" s="34">
        <v>5973.7979548844623</v>
      </c>
    </row>
    <row r="27" spans="1:27" s="30" customFormat="1" x14ac:dyDescent="0.35">
      <c r="A27" s="31" t="s">
        <v>119</v>
      </c>
      <c r="B27" s="31" t="s">
        <v>65</v>
      </c>
      <c r="C27" s="34">
        <v>2711.5204958992281</v>
      </c>
      <c r="D27" s="34">
        <v>3976.104813583459</v>
      </c>
      <c r="E27" s="34">
        <v>3976.1050541324394</v>
      </c>
      <c r="F27" s="34">
        <v>3976.1051270296584</v>
      </c>
      <c r="G27" s="34">
        <v>3976.1057037660385</v>
      </c>
      <c r="H27" s="34">
        <v>3976.1064974949886</v>
      </c>
      <c r="I27" s="34">
        <v>3976.1065755540285</v>
      </c>
      <c r="J27" s="34">
        <v>3976.1065984128882</v>
      </c>
      <c r="K27" s="34">
        <v>3976.1068234082986</v>
      </c>
      <c r="L27" s="34">
        <v>4367.5299804126789</v>
      </c>
      <c r="M27" s="34">
        <v>4367.5315062200289</v>
      </c>
      <c r="N27" s="34">
        <v>6783.8749035159781</v>
      </c>
      <c r="O27" s="34">
        <v>6783.8751302386781</v>
      </c>
      <c r="P27" s="34">
        <v>6783.8751399665789</v>
      </c>
      <c r="Q27" s="34">
        <v>8005.9809707653794</v>
      </c>
      <c r="R27" s="34">
        <v>8005.981177176739</v>
      </c>
      <c r="S27" s="34">
        <v>10393.47819920797</v>
      </c>
      <c r="T27" s="34">
        <v>10243.198550906913</v>
      </c>
      <c r="U27" s="34">
        <v>10243.198574584714</v>
      </c>
      <c r="V27" s="34">
        <v>10243.201096300714</v>
      </c>
      <c r="W27" s="34">
        <v>12326.131149304421</v>
      </c>
      <c r="X27" s="34">
        <v>13448.919808127845</v>
      </c>
      <c r="Y27" s="34">
        <v>13515.726529736943</v>
      </c>
      <c r="Z27" s="34">
        <v>13515.726981832446</v>
      </c>
      <c r="AA27" s="34">
        <v>14201.861296995341</v>
      </c>
    </row>
    <row r="28" spans="1:27" s="30" customFormat="1" x14ac:dyDescent="0.35">
      <c r="A28" s="31" t="s">
        <v>119</v>
      </c>
      <c r="B28" s="31" t="s">
        <v>34</v>
      </c>
      <c r="C28" s="34">
        <v>5.1095405099999998E-3</v>
      </c>
      <c r="D28" s="34">
        <v>5.1115166599999895E-3</v>
      </c>
      <c r="E28" s="34">
        <v>5.1117313399999895E-3</v>
      </c>
      <c r="F28" s="34">
        <v>5.1118327599999798E-3</v>
      </c>
      <c r="G28" s="34">
        <v>5.1154501999999807E-3</v>
      </c>
      <c r="H28" s="34">
        <v>6.9594714000000002E-3</v>
      </c>
      <c r="I28" s="34">
        <v>8.5008710999999997E-3</v>
      </c>
      <c r="J28" s="34">
        <v>9.4138897000000006E-3</v>
      </c>
      <c r="K28" s="34">
        <v>9.4153603999999908E-3</v>
      </c>
      <c r="L28" s="34">
        <v>694.13037154659992</v>
      </c>
      <c r="M28" s="34">
        <v>694.130762219399</v>
      </c>
      <c r="N28" s="34">
        <v>2398.0704019209998</v>
      </c>
      <c r="O28" s="34">
        <v>2398.0712029655001</v>
      </c>
      <c r="P28" s="34">
        <v>2398.0712035554998</v>
      </c>
      <c r="Q28" s="34">
        <v>2925.8779139649987</v>
      </c>
      <c r="R28" s="34">
        <v>2925.8779142509989</v>
      </c>
      <c r="S28" s="34">
        <v>2925.8781147279988</v>
      </c>
      <c r="T28" s="34">
        <v>2925.8781154609987</v>
      </c>
      <c r="U28" s="34">
        <v>2925.8783487414985</v>
      </c>
      <c r="V28" s="34">
        <v>2925.8783865819987</v>
      </c>
      <c r="W28" s="34">
        <v>3831.8085534859997</v>
      </c>
      <c r="X28" s="34">
        <v>4083.4760016019995</v>
      </c>
      <c r="Y28" s="34">
        <v>4083.4768625239999</v>
      </c>
      <c r="Z28" s="34">
        <v>4083.5797321189998</v>
      </c>
      <c r="AA28" s="34">
        <v>4083.5799128409994</v>
      </c>
    </row>
    <row r="29" spans="1:27" s="30" customFormat="1" x14ac:dyDescent="0.35">
      <c r="A29" s="31" t="s">
        <v>119</v>
      </c>
      <c r="B29" s="31" t="s">
        <v>70</v>
      </c>
      <c r="C29" s="34">
        <v>240</v>
      </c>
      <c r="D29" s="34">
        <v>240</v>
      </c>
      <c r="E29" s="34">
        <v>240</v>
      </c>
      <c r="F29" s="34">
        <v>240.00495175261997</v>
      </c>
      <c r="G29" s="34">
        <v>2280.0051115065003</v>
      </c>
      <c r="H29" s="34">
        <v>2280.0052212671003</v>
      </c>
      <c r="I29" s="34">
        <v>2280.0053724936001</v>
      </c>
      <c r="J29" s="34">
        <v>2280.0055213441001</v>
      </c>
      <c r="K29" s="34">
        <v>2280.0057091747994</v>
      </c>
      <c r="L29" s="34">
        <v>2280.0066341362003</v>
      </c>
      <c r="M29" s="34">
        <v>2280.0068144844004</v>
      </c>
      <c r="N29" s="34">
        <v>2280.0093845830997</v>
      </c>
      <c r="O29" s="34">
        <v>2280.0094838801006</v>
      </c>
      <c r="P29" s="34">
        <v>2280.0096424025996</v>
      </c>
      <c r="Q29" s="34">
        <v>2280.0160063557</v>
      </c>
      <c r="R29" s="34">
        <v>2280.0204035544998</v>
      </c>
      <c r="S29" s="34">
        <v>3178.402024855</v>
      </c>
      <c r="T29" s="34">
        <v>3178.4021279275998</v>
      </c>
      <c r="U29" s="34">
        <v>3178.4047274587001</v>
      </c>
      <c r="V29" s="34">
        <v>3178.4047735673003</v>
      </c>
      <c r="W29" s="34">
        <v>3368.4457465718997</v>
      </c>
      <c r="X29" s="34">
        <v>3368.4458135776999</v>
      </c>
      <c r="Y29" s="34">
        <v>3368.4458422923999</v>
      </c>
      <c r="Z29" s="34">
        <v>3503.1008193610005</v>
      </c>
      <c r="AA29" s="34">
        <v>3503.1009135509998</v>
      </c>
    </row>
    <row r="30" spans="1:27" s="30" customFormat="1" x14ac:dyDescent="0.35">
      <c r="A30" s="31" t="s">
        <v>119</v>
      </c>
      <c r="B30" s="31" t="s">
        <v>52</v>
      </c>
      <c r="C30" s="34">
        <v>40.529999718069945</v>
      </c>
      <c r="D30" s="34">
        <v>42.740000829100552</v>
      </c>
      <c r="E30" s="34">
        <v>44.510000705718909</v>
      </c>
      <c r="F30" s="34">
        <v>67.170000910758915</v>
      </c>
      <c r="G30" s="34">
        <v>92.809996366500826</v>
      </c>
      <c r="H30" s="34">
        <v>119.03999871015537</v>
      </c>
      <c r="I30" s="34">
        <v>148.92000162601414</v>
      </c>
      <c r="J30" s="34">
        <v>182.50000190734838</v>
      </c>
      <c r="K30" s="34">
        <v>247.94999229907938</v>
      </c>
      <c r="L30" s="34">
        <v>264.56999468803286</v>
      </c>
      <c r="M30" s="34">
        <v>290.81000435352212</v>
      </c>
      <c r="N30" s="34">
        <v>320.05999219417464</v>
      </c>
      <c r="O30" s="34">
        <v>347.07999563217095</v>
      </c>
      <c r="P30" s="34">
        <v>390.23000216484036</v>
      </c>
      <c r="Q30" s="34">
        <v>448.62001657485899</v>
      </c>
      <c r="R30" s="34">
        <v>482.91999244689885</v>
      </c>
      <c r="S30" s="34">
        <v>520.01998805999733</v>
      </c>
      <c r="T30" s="34">
        <v>562.70001125335671</v>
      </c>
      <c r="U30" s="34">
        <v>610.25998353958073</v>
      </c>
      <c r="V30" s="34">
        <v>634.77999591827313</v>
      </c>
      <c r="W30" s="34">
        <v>657.54001426696766</v>
      </c>
      <c r="X30" s="34">
        <v>679.59001445770207</v>
      </c>
      <c r="Y30" s="34">
        <v>701.81001281738224</v>
      </c>
      <c r="Z30" s="34">
        <v>724.03997135162342</v>
      </c>
      <c r="AA30" s="34">
        <v>746.8399925231929</v>
      </c>
    </row>
    <row r="31" spans="1:27" s="30" customFormat="1" x14ac:dyDescent="0.35">
      <c r="A31" s="38" t="s">
        <v>127</v>
      </c>
      <c r="B31" s="38"/>
      <c r="C31" s="35">
        <v>19461.971841960491</v>
      </c>
      <c r="D31" s="35">
        <v>20453.360582733825</v>
      </c>
      <c r="E31" s="35">
        <v>18953.361553019764</v>
      </c>
      <c r="F31" s="35">
        <v>18953.362294937684</v>
      </c>
      <c r="G31" s="35">
        <v>18953.363268740744</v>
      </c>
      <c r="H31" s="35">
        <v>18953.364419780704</v>
      </c>
      <c r="I31" s="35">
        <v>18953.364548049954</v>
      </c>
      <c r="J31" s="35">
        <v>18953.365214148904</v>
      </c>
      <c r="K31" s="35">
        <v>17633.366032492693</v>
      </c>
      <c r="L31" s="35">
        <v>18024.791582919737</v>
      </c>
      <c r="M31" s="35">
        <v>18024.793223292734</v>
      </c>
      <c r="N31" s="35">
        <v>17561.162247010347</v>
      </c>
      <c r="O31" s="35">
        <v>17661.157117175822</v>
      </c>
      <c r="P31" s="35">
        <v>18358.214878985193</v>
      </c>
      <c r="Q31" s="35">
        <v>19155.285752222357</v>
      </c>
      <c r="R31" s="35">
        <v>19108.786445137313</v>
      </c>
      <c r="S31" s="35">
        <v>22769.815048309647</v>
      </c>
      <c r="T31" s="35">
        <v>22500.988183266789</v>
      </c>
      <c r="U31" s="35">
        <v>22500.988934592693</v>
      </c>
      <c r="V31" s="35">
        <v>22140.491639620093</v>
      </c>
      <c r="W31" s="35">
        <v>24509.968690059541</v>
      </c>
      <c r="X31" s="35">
        <v>26143.98397227416</v>
      </c>
      <c r="Y31" s="35">
        <v>25475.81115724353</v>
      </c>
      <c r="Z31" s="35">
        <v>24760.67907408061</v>
      </c>
      <c r="AA31" s="35">
        <v>25446.814582596504</v>
      </c>
    </row>
    <row r="32" spans="1:27" s="30" customFormat="1" x14ac:dyDescent="0.35"/>
    <row r="33" spans="1:27" s="30" customFormat="1"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s="30" customFormat="1" x14ac:dyDescent="0.35">
      <c r="A34" s="31" t="s">
        <v>120</v>
      </c>
      <c r="B34" s="31" t="s">
        <v>60</v>
      </c>
      <c r="C34" s="34">
        <v>8126</v>
      </c>
      <c r="D34" s="34">
        <v>8126</v>
      </c>
      <c r="E34" s="34">
        <v>8126</v>
      </c>
      <c r="F34" s="34">
        <v>8126</v>
      </c>
      <c r="G34" s="34">
        <v>8126</v>
      </c>
      <c r="H34" s="34">
        <v>8126</v>
      </c>
      <c r="I34" s="34">
        <v>8126</v>
      </c>
      <c r="J34" s="34">
        <v>7426</v>
      </c>
      <c r="K34" s="34">
        <v>7426</v>
      </c>
      <c r="L34" s="34">
        <v>7426</v>
      </c>
      <c r="M34" s="34">
        <v>7426</v>
      </c>
      <c r="N34" s="34">
        <v>7426</v>
      </c>
      <c r="O34" s="34">
        <v>7426</v>
      </c>
      <c r="P34" s="34">
        <v>7426</v>
      </c>
      <c r="Q34" s="34">
        <v>5746</v>
      </c>
      <c r="R34" s="34">
        <v>5046</v>
      </c>
      <c r="S34" s="34">
        <v>3896</v>
      </c>
      <c r="T34" s="34">
        <v>3896</v>
      </c>
      <c r="U34" s="34">
        <v>3896</v>
      </c>
      <c r="V34" s="34">
        <v>3896</v>
      </c>
      <c r="W34" s="34">
        <v>3896</v>
      </c>
      <c r="X34" s="34">
        <v>3152</v>
      </c>
      <c r="Y34" s="34">
        <v>2787</v>
      </c>
      <c r="Z34" s="34">
        <v>2422</v>
      </c>
      <c r="AA34" s="34">
        <v>2057</v>
      </c>
    </row>
    <row r="35" spans="1:27" s="30" customFormat="1"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s="30" customFormat="1" x14ac:dyDescent="0.35">
      <c r="A36" s="31" t="s">
        <v>120</v>
      </c>
      <c r="B36" s="31" t="s">
        <v>18</v>
      </c>
      <c r="C36" s="34">
        <v>1596.8999938964839</v>
      </c>
      <c r="D36" s="34">
        <v>1596.900271413934</v>
      </c>
      <c r="E36" s="34">
        <v>1596.9002840531839</v>
      </c>
      <c r="F36" s="34">
        <v>1596.9002850816839</v>
      </c>
      <c r="G36" s="34">
        <v>1596.9002851992539</v>
      </c>
      <c r="H36" s="34">
        <v>1596.9002857612238</v>
      </c>
      <c r="I36" s="34">
        <v>1596.9002868394639</v>
      </c>
      <c r="J36" s="34">
        <v>1596.900293415064</v>
      </c>
      <c r="K36" s="34">
        <v>1596.9002957922839</v>
      </c>
      <c r="L36" s="34">
        <v>1596.9003328519839</v>
      </c>
      <c r="M36" s="34">
        <v>1596.900353072534</v>
      </c>
      <c r="N36" s="34">
        <v>1596.9004774942039</v>
      </c>
      <c r="O36" s="34">
        <v>1596.9005345922239</v>
      </c>
      <c r="P36" s="34">
        <v>1596.9005354146339</v>
      </c>
      <c r="Q36" s="34">
        <v>1596.9007844047139</v>
      </c>
      <c r="R36" s="34">
        <v>1211.9007970266839</v>
      </c>
      <c r="S36" s="34">
        <v>1211.9015316103839</v>
      </c>
      <c r="T36" s="34">
        <v>1211.9015319229838</v>
      </c>
      <c r="U36" s="34">
        <v>1068.5015393405999</v>
      </c>
      <c r="V36" s="34">
        <v>1068.50154066</v>
      </c>
      <c r="W36" s="34">
        <v>1068.5015868518001</v>
      </c>
      <c r="X36" s="34">
        <v>1068.5018555032</v>
      </c>
      <c r="Y36" s="34">
        <v>1068.501856223</v>
      </c>
      <c r="Z36" s="34">
        <v>1068.5019887343999</v>
      </c>
      <c r="AA36" s="34">
        <v>424.00199619519998</v>
      </c>
    </row>
    <row r="37" spans="1:27" s="30" customFormat="1"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s="30" customFormat="1" x14ac:dyDescent="0.35">
      <c r="A38" s="31" t="s">
        <v>120</v>
      </c>
      <c r="B38" s="31" t="s">
        <v>63</v>
      </c>
      <c r="C38" s="34">
        <v>1909.0003089797001</v>
      </c>
      <c r="D38" s="34">
        <v>1909.00032130472</v>
      </c>
      <c r="E38" s="34">
        <v>1909.0003409783999</v>
      </c>
      <c r="F38" s="34">
        <v>1909.00036099454</v>
      </c>
      <c r="G38" s="34">
        <v>1909.0003722720701</v>
      </c>
      <c r="H38" s="34">
        <v>1909.0003928303199</v>
      </c>
      <c r="I38" s="34">
        <v>1909.0004148933999</v>
      </c>
      <c r="J38" s="34">
        <v>1909.0004391594</v>
      </c>
      <c r="K38" s="34">
        <v>1909.0004640566999</v>
      </c>
      <c r="L38" s="34">
        <v>1909.000493927</v>
      </c>
      <c r="M38" s="34">
        <v>1909.0005237575001</v>
      </c>
      <c r="N38" s="34">
        <v>1909.0005689319</v>
      </c>
      <c r="O38" s="34">
        <v>1629.0006413955</v>
      </c>
      <c r="P38" s="34">
        <v>1512.0006508614999</v>
      </c>
      <c r="Q38" s="34">
        <v>1512.0008913654599</v>
      </c>
      <c r="R38" s="34">
        <v>1512.0012912846</v>
      </c>
      <c r="S38" s="34">
        <v>1512.0056236214</v>
      </c>
      <c r="T38" s="34">
        <v>1512.0056273180001</v>
      </c>
      <c r="U38" s="34">
        <v>1512.0056321146001</v>
      </c>
      <c r="V38" s="34">
        <v>1512.0056361677</v>
      </c>
      <c r="W38" s="34">
        <v>1512.0056404633999</v>
      </c>
      <c r="X38" s="34">
        <v>1512.0056533623001</v>
      </c>
      <c r="Y38" s="34">
        <v>1512.0056555220001</v>
      </c>
      <c r="Z38" s="34">
        <v>1369.0056981905</v>
      </c>
      <c r="AA38" s="34">
        <v>1369.0057299905</v>
      </c>
    </row>
    <row r="39" spans="1:27" s="30" customFormat="1" x14ac:dyDescent="0.35">
      <c r="A39" s="31" t="s">
        <v>120</v>
      </c>
      <c r="B39" s="31" t="s">
        <v>62</v>
      </c>
      <c r="C39" s="34">
        <v>152.40000152587891</v>
      </c>
      <c r="D39" s="34">
        <v>152.40000152587891</v>
      </c>
      <c r="E39" s="34">
        <v>152.40000152587891</v>
      </c>
      <c r="F39" s="34">
        <v>152.40000152587891</v>
      </c>
      <c r="G39" s="34">
        <v>152.40000152587891</v>
      </c>
      <c r="H39" s="34">
        <v>152.40000152587891</v>
      </c>
      <c r="I39" s="34">
        <v>152.40000152587891</v>
      </c>
      <c r="J39" s="34">
        <v>152.40000152587891</v>
      </c>
      <c r="K39" s="34">
        <v>152.40000152587891</v>
      </c>
      <c r="L39" s="34">
        <v>152.40000152587891</v>
      </c>
      <c r="M39" s="34">
        <v>152.40000152587891</v>
      </c>
      <c r="N39" s="34">
        <v>152.40000152587891</v>
      </c>
      <c r="O39" s="34">
        <v>152.40000152587891</v>
      </c>
      <c r="P39" s="34">
        <v>152.40000152587891</v>
      </c>
      <c r="Q39" s="34">
        <v>152.40000152587891</v>
      </c>
      <c r="R39" s="34">
        <v>152.40000152587891</v>
      </c>
      <c r="S39" s="34">
        <v>66</v>
      </c>
      <c r="T39" s="34">
        <v>66</v>
      </c>
      <c r="U39" s="34">
        <v>66</v>
      </c>
      <c r="V39" s="34">
        <v>66</v>
      </c>
      <c r="W39" s="34">
        <v>66</v>
      </c>
      <c r="X39" s="34">
        <v>0</v>
      </c>
      <c r="Y39" s="34">
        <v>0</v>
      </c>
      <c r="Z39" s="34">
        <v>0</v>
      </c>
      <c r="AA39" s="34">
        <v>0</v>
      </c>
    </row>
    <row r="40" spans="1:27" s="30" customFormat="1" x14ac:dyDescent="0.35">
      <c r="A40" s="31" t="s">
        <v>120</v>
      </c>
      <c r="B40" s="31" t="s">
        <v>66</v>
      </c>
      <c r="C40" s="34">
        <v>648.40802001953</v>
      </c>
      <c r="D40" s="34">
        <v>1148.4139192207399</v>
      </c>
      <c r="E40" s="34">
        <v>1598.4142141094799</v>
      </c>
      <c r="F40" s="34">
        <v>1598.4144562423601</v>
      </c>
      <c r="G40" s="34">
        <v>1598.4148501682703</v>
      </c>
      <c r="H40" s="34">
        <v>1656.8053064414703</v>
      </c>
      <c r="I40" s="34">
        <v>2058.0422814391491</v>
      </c>
      <c r="J40" s="34">
        <v>3286.3268791973601</v>
      </c>
      <c r="K40" s="34">
        <v>3550.3751942282302</v>
      </c>
      <c r="L40" s="34">
        <v>3550.3752084309008</v>
      </c>
      <c r="M40" s="34">
        <v>3550.3752198611305</v>
      </c>
      <c r="N40" s="34">
        <v>3550.3755214537805</v>
      </c>
      <c r="O40" s="34">
        <v>3550.3756372961602</v>
      </c>
      <c r="P40" s="34">
        <v>3550.37720466363</v>
      </c>
      <c r="Q40" s="34">
        <v>5075.3566475624302</v>
      </c>
      <c r="R40" s="34">
        <v>6864.3779303225301</v>
      </c>
      <c r="S40" s="34">
        <v>9050.9876912790314</v>
      </c>
      <c r="T40" s="34">
        <v>9050.9878982234277</v>
      </c>
      <c r="U40" s="34">
        <v>9050.9880770924283</v>
      </c>
      <c r="V40" s="34">
        <v>9050.9882116809331</v>
      </c>
      <c r="W40" s="34">
        <v>9050.9884515223293</v>
      </c>
      <c r="X40" s="34">
        <v>9443.9449868068295</v>
      </c>
      <c r="Y40" s="34">
        <v>9872.0291780255393</v>
      </c>
      <c r="Z40" s="34">
        <v>10336.582424757702</v>
      </c>
      <c r="AA40" s="34">
        <v>10489.813156194101</v>
      </c>
    </row>
    <row r="41" spans="1:27" s="30" customFormat="1" x14ac:dyDescent="0.35">
      <c r="A41" s="31" t="s">
        <v>120</v>
      </c>
      <c r="B41" s="31" t="s">
        <v>65</v>
      </c>
      <c r="C41" s="34">
        <v>2130.0584022742441</v>
      </c>
      <c r="D41" s="34">
        <v>2940.0591418579347</v>
      </c>
      <c r="E41" s="34">
        <v>2940.059144806125</v>
      </c>
      <c r="F41" s="34">
        <v>2940.0591456541247</v>
      </c>
      <c r="G41" s="34">
        <v>2940.0602268541547</v>
      </c>
      <c r="H41" s="34">
        <v>2940.0666862838143</v>
      </c>
      <c r="I41" s="34">
        <v>3112.1560480775547</v>
      </c>
      <c r="J41" s="34">
        <v>3112.1561173635346</v>
      </c>
      <c r="K41" s="34">
        <v>3592.3879544940946</v>
      </c>
      <c r="L41" s="34">
        <v>3592.387980358495</v>
      </c>
      <c r="M41" s="34">
        <v>3592.388012687165</v>
      </c>
      <c r="N41" s="34">
        <v>3592.3881143635649</v>
      </c>
      <c r="O41" s="34">
        <v>3592.3881528081351</v>
      </c>
      <c r="P41" s="34">
        <v>3592.3881629686948</v>
      </c>
      <c r="Q41" s="34">
        <v>3743.2882050850849</v>
      </c>
      <c r="R41" s="34">
        <v>3622.2883080584843</v>
      </c>
      <c r="S41" s="34">
        <v>4216.4832130913746</v>
      </c>
      <c r="T41" s="34">
        <v>4216.4833333899351</v>
      </c>
      <c r="U41" s="34">
        <v>4216.4833525420345</v>
      </c>
      <c r="V41" s="34">
        <v>4216.4859625286044</v>
      </c>
      <c r="W41" s="34">
        <v>4216.4861993960949</v>
      </c>
      <c r="X41" s="34">
        <v>4498.8939577800884</v>
      </c>
      <c r="Y41" s="34">
        <v>4345.8940288971498</v>
      </c>
      <c r="Z41" s="34">
        <v>4247.7540945456421</v>
      </c>
      <c r="AA41" s="34">
        <v>4183.594760393572</v>
      </c>
    </row>
    <row r="42" spans="1:27" s="30" customFormat="1" x14ac:dyDescent="0.35">
      <c r="A42" s="31" t="s">
        <v>120</v>
      </c>
      <c r="B42" s="31" t="s">
        <v>34</v>
      </c>
      <c r="C42" s="34">
        <v>102.00079663884</v>
      </c>
      <c r="D42" s="34">
        <v>122.00079918996001</v>
      </c>
      <c r="E42" s="34">
        <v>122.0007992507</v>
      </c>
      <c r="F42" s="34">
        <v>122.0007992722</v>
      </c>
      <c r="G42" s="34">
        <v>122.0008001436</v>
      </c>
      <c r="H42" s="34">
        <v>122.0012612912</v>
      </c>
      <c r="I42" s="34">
        <v>122.0017865878</v>
      </c>
      <c r="J42" s="34">
        <v>122.002313953</v>
      </c>
      <c r="K42" s="34">
        <v>122.002314631</v>
      </c>
      <c r="L42" s="34">
        <v>122.00790184</v>
      </c>
      <c r="M42" s="34">
        <v>122.007932332</v>
      </c>
      <c r="N42" s="34">
        <v>122.12077182500001</v>
      </c>
      <c r="O42" s="34">
        <v>308.45068000000003</v>
      </c>
      <c r="P42" s="34">
        <v>308.45068000000003</v>
      </c>
      <c r="Q42" s="34">
        <v>814.92583999999999</v>
      </c>
      <c r="R42" s="34">
        <v>814.92583999999999</v>
      </c>
      <c r="S42" s="34">
        <v>814.92583999999999</v>
      </c>
      <c r="T42" s="34">
        <v>814.92583999999999</v>
      </c>
      <c r="U42" s="34">
        <v>814.92583999999999</v>
      </c>
      <c r="V42" s="34">
        <v>814.92583999999999</v>
      </c>
      <c r="W42" s="34">
        <v>1520.2778000000001</v>
      </c>
      <c r="X42" s="34">
        <v>1520.279</v>
      </c>
      <c r="Y42" s="34">
        <v>1520.279</v>
      </c>
      <c r="Z42" s="34">
        <v>1632.1672000000001</v>
      </c>
      <c r="AA42" s="34">
        <v>1632.1672000000001</v>
      </c>
    </row>
    <row r="43" spans="1:27" s="30" customFormat="1" x14ac:dyDescent="0.35">
      <c r="A43" s="31" t="s">
        <v>120</v>
      </c>
      <c r="B43" s="31" t="s">
        <v>70</v>
      </c>
      <c r="C43" s="34">
        <v>570</v>
      </c>
      <c r="D43" s="34">
        <v>570</v>
      </c>
      <c r="E43" s="34">
        <v>570</v>
      </c>
      <c r="F43" s="34">
        <v>570.00094480339999</v>
      </c>
      <c r="G43" s="34">
        <v>570.0010110257</v>
      </c>
      <c r="H43" s="34">
        <v>570.00108888140005</v>
      </c>
      <c r="I43" s="34">
        <v>570.00116384559999</v>
      </c>
      <c r="J43" s="34">
        <v>570.00125883119995</v>
      </c>
      <c r="K43" s="34">
        <v>570.00157808619997</v>
      </c>
      <c r="L43" s="34">
        <v>570.00158286370004</v>
      </c>
      <c r="M43" s="34">
        <v>570.00159618990006</v>
      </c>
      <c r="N43" s="34">
        <v>570.00248974960004</v>
      </c>
      <c r="O43" s="34">
        <v>570.00259831380004</v>
      </c>
      <c r="P43" s="34">
        <v>570.00262395059997</v>
      </c>
      <c r="Q43" s="34">
        <v>570.00466981399995</v>
      </c>
      <c r="R43" s="34">
        <v>570.00698179200003</v>
      </c>
      <c r="S43" s="34">
        <v>1173.45703</v>
      </c>
      <c r="T43" s="34">
        <v>1173.45703</v>
      </c>
      <c r="U43" s="34">
        <v>1173.4571000000001</v>
      </c>
      <c r="V43" s="34">
        <v>1173.4571000000001</v>
      </c>
      <c r="W43" s="34">
        <v>1173.4576</v>
      </c>
      <c r="X43" s="34">
        <v>1173.4576999999999</v>
      </c>
      <c r="Y43" s="34">
        <v>1173.4576999999999</v>
      </c>
      <c r="Z43" s="34">
        <v>1377.2181</v>
      </c>
      <c r="AA43" s="34">
        <v>1377.2182</v>
      </c>
    </row>
    <row r="44" spans="1:27" s="30" customFormat="1" x14ac:dyDescent="0.35">
      <c r="A44" s="31" t="s">
        <v>120</v>
      </c>
      <c r="B44" s="31" t="s">
        <v>52</v>
      </c>
      <c r="C44" s="34">
        <v>16.9300003051757</v>
      </c>
      <c r="D44" s="34">
        <v>18.0100002288818</v>
      </c>
      <c r="E44" s="34">
        <v>18.6800003051757</v>
      </c>
      <c r="F44" s="34">
        <v>28.889999389648398</v>
      </c>
      <c r="G44" s="34">
        <v>41.270000457763601</v>
      </c>
      <c r="H44" s="34">
        <v>53.400001525878899</v>
      </c>
      <c r="I44" s="34">
        <v>68.260002136230398</v>
      </c>
      <c r="J44" s="34">
        <v>84.400001525878906</v>
      </c>
      <c r="K44" s="34">
        <v>116.790000915527</v>
      </c>
      <c r="L44" s="34">
        <v>125.720001220703</v>
      </c>
      <c r="M44" s="34">
        <v>137.38999938964801</v>
      </c>
      <c r="N44" s="34">
        <v>151.66000366210901</v>
      </c>
      <c r="O44" s="34">
        <v>166.30999755859301</v>
      </c>
      <c r="P44" s="34">
        <v>186.69000244140599</v>
      </c>
      <c r="Q44" s="34">
        <v>214.38000488281199</v>
      </c>
      <c r="R44" s="34">
        <v>236.16000366210901</v>
      </c>
      <c r="S44" s="34">
        <v>254.38000488281199</v>
      </c>
      <c r="T44" s="34">
        <v>277.95001220703102</v>
      </c>
      <c r="U44" s="34">
        <v>305.54000854492102</v>
      </c>
      <c r="V44" s="34">
        <v>320.72000122070301</v>
      </c>
      <c r="W44" s="34">
        <v>335.29998779296801</v>
      </c>
      <c r="X44" s="34">
        <v>349.86999511718699</v>
      </c>
      <c r="Y44" s="34">
        <v>364.829986572265</v>
      </c>
      <c r="Z44" s="34">
        <v>380</v>
      </c>
      <c r="AA44" s="34">
        <v>395.82000732421801</v>
      </c>
    </row>
    <row r="45" spans="1:27" s="30" customFormat="1" x14ac:dyDescent="0.35">
      <c r="A45" s="38" t="s">
        <v>127</v>
      </c>
      <c r="B45" s="38"/>
      <c r="C45" s="35">
        <v>14562.766726695836</v>
      </c>
      <c r="D45" s="35">
        <v>15872.773655323208</v>
      </c>
      <c r="E45" s="35">
        <v>16322.773985473068</v>
      </c>
      <c r="F45" s="35">
        <v>16322.774249498587</v>
      </c>
      <c r="G45" s="35">
        <v>16322.775736019628</v>
      </c>
      <c r="H45" s="35">
        <v>16381.172672842706</v>
      </c>
      <c r="I45" s="35">
        <v>16954.499032775446</v>
      </c>
      <c r="J45" s="35">
        <v>17482.783730661235</v>
      </c>
      <c r="K45" s="35">
        <v>18227.063910097189</v>
      </c>
      <c r="L45" s="35">
        <v>18227.064017094257</v>
      </c>
      <c r="M45" s="35">
        <v>18227.064110904212</v>
      </c>
      <c r="N45" s="35">
        <v>18227.064683769331</v>
      </c>
      <c r="O45" s="35">
        <v>17947.064967617898</v>
      </c>
      <c r="P45" s="35">
        <v>17830.066555434336</v>
      </c>
      <c r="Q45" s="35">
        <v>17825.946529943569</v>
      </c>
      <c r="R45" s="35">
        <v>18408.968328218176</v>
      </c>
      <c r="S45" s="35">
        <v>19953.37805960219</v>
      </c>
      <c r="T45" s="35">
        <v>19953.378390854348</v>
      </c>
      <c r="U45" s="35">
        <v>19809.978601089664</v>
      </c>
      <c r="V45" s="35">
        <v>19809.981351037237</v>
      </c>
      <c r="W45" s="35">
        <v>19809.981878233622</v>
      </c>
      <c r="X45" s="35">
        <v>19675.346453452417</v>
      </c>
      <c r="Y45" s="35">
        <v>19585.430718667689</v>
      </c>
      <c r="Z45" s="35">
        <v>19443.844206228245</v>
      </c>
      <c r="AA45" s="35">
        <v>18523.415642773372</v>
      </c>
    </row>
    <row r="46" spans="1:27" s="30" customFormat="1" x14ac:dyDescent="0.35"/>
    <row r="47" spans="1:27" s="30" customFormat="1"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s="30" customFormat="1"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s="30" customFormat="1" x14ac:dyDescent="0.35">
      <c r="A49" s="31" t="s">
        <v>121</v>
      </c>
      <c r="B49" s="31" t="s">
        <v>68</v>
      </c>
      <c r="C49" s="34">
        <v>4775</v>
      </c>
      <c r="D49" s="34">
        <v>4775</v>
      </c>
      <c r="E49" s="34">
        <v>4775</v>
      </c>
      <c r="F49" s="34">
        <v>4775</v>
      </c>
      <c r="G49" s="34">
        <v>4775</v>
      </c>
      <c r="H49" s="34">
        <v>4775</v>
      </c>
      <c r="I49" s="34">
        <v>4775</v>
      </c>
      <c r="J49" s="34">
        <v>4775</v>
      </c>
      <c r="K49" s="34">
        <v>4412.5</v>
      </c>
      <c r="L49" s="34">
        <v>4050</v>
      </c>
      <c r="M49" s="34">
        <v>3687.5</v>
      </c>
      <c r="N49" s="34">
        <v>3325</v>
      </c>
      <c r="O49" s="34">
        <v>3325</v>
      </c>
      <c r="P49" s="34">
        <v>3325</v>
      </c>
      <c r="Q49" s="34">
        <v>3325</v>
      </c>
      <c r="R49" s="34">
        <v>3325</v>
      </c>
      <c r="S49" s="34">
        <v>3325</v>
      </c>
      <c r="T49" s="34">
        <v>3325</v>
      </c>
      <c r="U49" s="34">
        <v>3325</v>
      </c>
      <c r="V49" s="34">
        <v>3325</v>
      </c>
      <c r="W49" s="34">
        <v>3325</v>
      </c>
      <c r="X49" s="34">
        <v>3325</v>
      </c>
      <c r="Y49" s="34">
        <v>3325</v>
      </c>
      <c r="Z49" s="34">
        <v>3325</v>
      </c>
      <c r="AA49" s="34">
        <v>3325</v>
      </c>
    </row>
    <row r="50" spans="1:27" s="30" customFormat="1" x14ac:dyDescent="0.35">
      <c r="A50" s="31" t="s">
        <v>121</v>
      </c>
      <c r="B50" s="31" t="s">
        <v>18</v>
      </c>
      <c r="C50" s="34">
        <v>0</v>
      </c>
      <c r="D50" s="34">
        <v>2.2789840000000001E-4</v>
      </c>
      <c r="E50" s="34">
        <v>2.5208967000000002E-4</v>
      </c>
      <c r="F50" s="34">
        <v>2.5636033E-4</v>
      </c>
      <c r="G50" s="34">
        <v>2.5676272E-4</v>
      </c>
      <c r="H50" s="34">
        <v>2.6325847000000001E-4</v>
      </c>
      <c r="I50" s="34">
        <v>2.7191967999999899E-4</v>
      </c>
      <c r="J50" s="34">
        <v>2.8449797999999899E-4</v>
      </c>
      <c r="K50" s="34">
        <v>3.1473759999999998E-4</v>
      </c>
      <c r="L50" s="34">
        <v>3.5371079999999997E-4</v>
      </c>
      <c r="M50" s="34">
        <v>3.6450790000000001E-4</v>
      </c>
      <c r="N50" s="34">
        <v>5.476166E-4</v>
      </c>
      <c r="O50" s="34">
        <v>5.8963994000000002E-4</v>
      </c>
      <c r="P50" s="34">
        <v>5.9161922999999999E-4</v>
      </c>
      <c r="Q50" s="34">
        <v>6.5866525999999995E-4</v>
      </c>
      <c r="R50" s="34">
        <v>6.5955069999999998E-4</v>
      </c>
      <c r="S50" s="34">
        <v>8.5651119999999997E-4</v>
      </c>
      <c r="T50" s="34">
        <v>8.8106526999999902E-4</v>
      </c>
      <c r="U50" s="34">
        <v>9.9243399999999994E-4</v>
      </c>
      <c r="V50" s="34">
        <v>9.9309849999999994E-4</v>
      </c>
      <c r="W50" s="34">
        <v>1.3101791999999999E-3</v>
      </c>
      <c r="X50" s="34">
        <v>1.3235332000000001E-3</v>
      </c>
      <c r="Y50" s="34">
        <v>1.3297122000000001E-3</v>
      </c>
      <c r="Z50" s="34">
        <v>1.7189582999999999E-3</v>
      </c>
      <c r="AA50" s="34">
        <v>1.7218515999999999E-3</v>
      </c>
    </row>
    <row r="51" spans="1:27" s="30" customFormat="1" x14ac:dyDescent="0.35">
      <c r="A51" s="31" t="s">
        <v>121</v>
      </c>
      <c r="B51" s="31" t="s">
        <v>30</v>
      </c>
      <c r="C51" s="34">
        <v>500</v>
      </c>
      <c r="D51" s="34">
        <v>500</v>
      </c>
      <c r="E51" s="34">
        <v>500</v>
      </c>
      <c r="F51" s="34">
        <v>500</v>
      </c>
      <c r="G51" s="34">
        <v>500</v>
      </c>
      <c r="H51" s="34">
        <v>500</v>
      </c>
      <c r="I51" s="34">
        <v>500</v>
      </c>
      <c r="J51" s="34">
        <v>500</v>
      </c>
      <c r="K51" s="34">
        <v>500</v>
      </c>
      <c r="L51" s="34">
        <v>500</v>
      </c>
      <c r="M51" s="34">
        <v>500</v>
      </c>
      <c r="N51" s="34">
        <v>500</v>
      </c>
      <c r="O51" s="34">
        <v>500</v>
      </c>
      <c r="P51" s="34">
        <v>500</v>
      </c>
      <c r="Q51" s="34">
        <v>500</v>
      </c>
      <c r="R51" s="34">
        <v>500</v>
      </c>
      <c r="S51" s="34">
        <v>500</v>
      </c>
      <c r="T51" s="34">
        <v>500</v>
      </c>
      <c r="U51" s="34">
        <v>0</v>
      </c>
      <c r="V51" s="34">
        <v>0</v>
      </c>
      <c r="W51" s="34">
        <v>0</v>
      </c>
      <c r="X51" s="34">
        <v>0</v>
      </c>
      <c r="Y51" s="34">
        <v>0</v>
      </c>
      <c r="Z51" s="34">
        <v>0</v>
      </c>
      <c r="AA51" s="34">
        <v>0</v>
      </c>
    </row>
    <row r="52" spans="1:27" s="30" customFormat="1" x14ac:dyDescent="0.35">
      <c r="A52" s="31" t="s">
        <v>121</v>
      </c>
      <c r="B52" s="31" t="s">
        <v>63</v>
      </c>
      <c r="C52" s="34">
        <v>1900.0003043454999</v>
      </c>
      <c r="D52" s="34">
        <v>1900.0003194743199</v>
      </c>
      <c r="E52" s="34">
        <v>1900.00033549624</v>
      </c>
      <c r="F52" s="34">
        <v>1900.0003537295599</v>
      </c>
      <c r="G52" s="34">
        <v>1900.0003715467999</v>
      </c>
      <c r="H52" s="34">
        <v>1900.00039312034</v>
      </c>
      <c r="I52" s="34">
        <v>1900.00041582214</v>
      </c>
      <c r="J52" s="34">
        <v>1900.00044033932</v>
      </c>
      <c r="K52" s="34">
        <v>1900.0004679709</v>
      </c>
      <c r="L52" s="34">
        <v>1900.0004984866</v>
      </c>
      <c r="M52" s="34">
        <v>1900.0005286582</v>
      </c>
      <c r="N52" s="34">
        <v>1900.00058553234</v>
      </c>
      <c r="O52" s="34">
        <v>1730.0006146436001</v>
      </c>
      <c r="P52" s="34">
        <v>1730.00064950815</v>
      </c>
      <c r="Q52" s="34">
        <v>1730.0006974793</v>
      </c>
      <c r="R52" s="34">
        <v>1730.0007413551</v>
      </c>
      <c r="S52" s="34">
        <v>1730.00090105564</v>
      </c>
      <c r="T52" s="34">
        <v>1730.0009098616999</v>
      </c>
      <c r="U52" s="34">
        <v>1290.0011768857</v>
      </c>
      <c r="V52" s="34">
        <v>1290.0011860585</v>
      </c>
      <c r="W52" s="34">
        <v>1290.0012853737001</v>
      </c>
      <c r="X52" s="34">
        <v>1196.0012950887001</v>
      </c>
      <c r="Y52" s="34">
        <v>1196.0013100433</v>
      </c>
      <c r="Z52" s="34">
        <v>1196.0052425440001</v>
      </c>
      <c r="AA52" s="34">
        <v>1196.005248098</v>
      </c>
    </row>
    <row r="53" spans="1:27" s="30" customFormat="1" x14ac:dyDescent="0.35">
      <c r="A53" s="31" t="s">
        <v>121</v>
      </c>
      <c r="B53" s="31" t="s">
        <v>62</v>
      </c>
      <c r="C53" s="34">
        <v>2279</v>
      </c>
      <c r="D53" s="34">
        <v>2279</v>
      </c>
      <c r="E53" s="34">
        <v>2279</v>
      </c>
      <c r="F53" s="34">
        <v>2279</v>
      </c>
      <c r="G53" s="34">
        <v>2279</v>
      </c>
      <c r="H53" s="34">
        <v>2279</v>
      </c>
      <c r="I53" s="34">
        <v>2279</v>
      </c>
      <c r="J53" s="34">
        <v>2279</v>
      </c>
      <c r="K53" s="34">
        <v>2279</v>
      </c>
      <c r="L53" s="34">
        <v>2279</v>
      </c>
      <c r="M53" s="34">
        <v>2279</v>
      </c>
      <c r="N53" s="34">
        <v>2279</v>
      </c>
      <c r="O53" s="34">
        <v>2279</v>
      </c>
      <c r="P53" s="34">
        <v>2279</v>
      </c>
      <c r="Q53" s="34">
        <v>2279</v>
      </c>
      <c r="R53" s="34">
        <v>2279</v>
      </c>
      <c r="S53" s="34">
        <v>2279</v>
      </c>
      <c r="T53" s="34">
        <v>2279</v>
      </c>
      <c r="U53" s="34">
        <v>2279</v>
      </c>
      <c r="V53" s="34">
        <v>2279</v>
      </c>
      <c r="W53" s="34">
        <v>2279</v>
      </c>
      <c r="X53" s="34">
        <v>2279</v>
      </c>
      <c r="Y53" s="34">
        <v>2279</v>
      </c>
      <c r="Z53" s="34">
        <v>2279</v>
      </c>
      <c r="AA53" s="34">
        <v>2279</v>
      </c>
    </row>
    <row r="54" spans="1:27" s="30" customFormat="1" x14ac:dyDescent="0.35">
      <c r="A54" s="31" t="s">
        <v>121</v>
      </c>
      <c r="B54" s="31" t="s">
        <v>66</v>
      </c>
      <c r="C54" s="34">
        <v>3928.5299720764133</v>
      </c>
      <c r="D54" s="34">
        <v>4288.5331219815771</v>
      </c>
      <c r="E54" s="34">
        <v>4288.533575700143</v>
      </c>
      <c r="F54" s="34">
        <v>4361.943487896644</v>
      </c>
      <c r="G54" s="34">
        <v>4538.5554357713627</v>
      </c>
      <c r="H54" s="34">
        <v>4538.5554675446729</v>
      </c>
      <c r="I54" s="34">
        <v>4605.985438486533</v>
      </c>
      <c r="J54" s="34">
        <v>4799.6379586602525</v>
      </c>
      <c r="K54" s="34">
        <v>4799.6379669512435</v>
      </c>
      <c r="L54" s="34">
        <v>4799.637977133043</v>
      </c>
      <c r="M54" s="34">
        <v>4799.6379981954833</v>
      </c>
      <c r="N54" s="34">
        <v>4799.6399229442341</v>
      </c>
      <c r="O54" s="34">
        <v>4799.6413686489932</v>
      </c>
      <c r="P54" s="34">
        <v>4799.6415706387334</v>
      </c>
      <c r="Q54" s="34">
        <v>4988.5659526693626</v>
      </c>
      <c r="R54" s="34">
        <v>4988.5663334353021</v>
      </c>
      <c r="S54" s="34">
        <v>5597.7945492552908</v>
      </c>
      <c r="T54" s="34">
        <v>5177.8135070491908</v>
      </c>
      <c r="U54" s="34">
        <v>5177.8144683465516</v>
      </c>
      <c r="V54" s="34">
        <v>4919.514642244998</v>
      </c>
      <c r="W54" s="34">
        <v>5393.0636429550086</v>
      </c>
      <c r="X54" s="34">
        <v>6444.7187705434881</v>
      </c>
      <c r="Y54" s="34">
        <v>6120.9205617645512</v>
      </c>
      <c r="Z54" s="34">
        <v>5808.920962470741</v>
      </c>
      <c r="AA54" s="34">
        <v>5758.717796074634</v>
      </c>
    </row>
    <row r="55" spans="1:27" s="30" customFormat="1" x14ac:dyDescent="0.35">
      <c r="A55" s="31" t="s">
        <v>121</v>
      </c>
      <c r="B55" s="31" t="s">
        <v>65</v>
      </c>
      <c r="C55" s="34">
        <v>964.53746171844909</v>
      </c>
      <c r="D55" s="34">
        <v>964.53770269275901</v>
      </c>
      <c r="E55" s="34">
        <v>964.537780224529</v>
      </c>
      <c r="F55" s="34">
        <v>964.53797511049902</v>
      </c>
      <c r="G55" s="34">
        <v>1656.7728759667789</v>
      </c>
      <c r="H55" s="34">
        <v>1656.7729884327789</v>
      </c>
      <c r="I55" s="34">
        <v>1732.1798980187789</v>
      </c>
      <c r="J55" s="34">
        <v>3732.1792121337789</v>
      </c>
      <c r="K55" s="34">
        <v>3732.1792122487786</v>
      </c>
      <c r="L55" s="34">
        <v>3732.1792123667788</v>
      </c>
      <c r="M55" s="34">
        <v>3732.1792125897787</v>
      </c>
      <c r="N55" s="34">
        <v>3732.1792337617785</v>
      </c>
      <c r="O55" s="34">
        <v>3732.1792341897781</v>
      </c>
      <c r="P55" s="34">
        <v>3732.1792343987781</v>
      </c>
      <c r="Q55" s="34">
        <v>3732.179274914778</v>
      </c>
      <c r="R55" s="34">
        <v>3732.1792759297782</v>
      </c>
      <c r="S55" s="34">
        <v>3732.1794814417776</v>
      </c>
      <c r="T55" s="34">
        <v>3732.179893853779</v>
      </c>
      <c r="U55" s="34">
        <v>3732.1798946187791</v>
      </c>
      <c r="V55" s="34">
        <v>3732.1799158037788</v>
      </c>
      <c r="W55" s="34">
        <v>3744.545175662779</v>
      </c>
      <c r="X55" s="34">
        <v>3745.0618445487794</v>
      </c>
      <c r="Y55" s="34">
        <v>3745.0619134087792</v>
      </c>
      <c r="Z55" s="34">
        <v>3633.061958448779</v>
      </c>
      <c r="AA55" s="34">
        <v>3601.9592352079098</v>
      </c>
    </row>
    <row r="56" spans="1:27" s="30" customFormat="1" x14ac:dyDescent="0.35">
      <c r="A56" s="31" t="s">
        <v>121</v>
      </c>
      <c r="B56" s="31" t="s">
        <v>34</v>
      </c>
      <c r="C56" s="34">
        <v>75.330840047045996</v>
      </c>
      <c r="D56" s="34">
        <v>75.330843038735992</v>
      </c>
      <c r="E56" s="34">
        <v>75.330843087006002</v>
      </c>
      <c r="F56" s="34">
        <v>75.330843108305999</v>
      </c>
      <c r="G56" s="34">
        <v>75.330844195555997</v>
      </c>
      <c r="H56" s="34">
        <v>75.331328141805997</v>
      </c>
      <c r="I56" s="34">
        <v>75.331882215905992</v>
      </c>
      <c r="J56" s="34">
        <v>75.332126242705996</v>
      </c>
      <c r="K56" s="34">
        <v>75.332126546406002</v>
      </c>
      <c r="L56" s="34">
        <v>75.338471504705993</v>
      </c>
      <c r="M56" s="34">
        <v>75.338523052705995</v>
      </c>
      <c r="N56" s="34">
        <v>75.348345273706002</v>
      </c>
      <c r="O56" s="34">
        <v>20.018345808999999</v>
      </c>
      <c r="P56" s="34">
        <v>20.018346009999998</v>
      </c>
      <c r="Q56" s="34">
        <v>20.018346141999999</v>
      </c>
      <c r="R56" s="34">
        <v>20.018346234999999</v>
      </c>
      <c r="S56" s="34">
        <v>20.018346390000001</v>
      </c>
      <c r="T56" s="34">
        <v>20.018346628</v>
      </c>
      <c r="U56" s="34">
        <v>20.018348409000001</v>
      </c>
      <c r="V56" s="34">
        <v>20.018350845000001</v>
      </c>
      <c r="W56" s="34">
        <v>20.028373054999999</v>
      </c>
      <c r="X56" s="34">
        <v>20.028465206</v>
      </c>
      <c r="Y56" s="34">
        <v>20.028527811</v>
      </c>
      <c r="Z56" s="34">
        <v>388.10329999999999</v>
      </c>
      <c r="AA56" s="34">
        <v>388.10340000000002</v>
      </c>
    </row>
    <row r="57" spans="1:27" s="30" customFormat="1" x14ac:dyDescent="0.35">
      <c r="A57" s="31" t="s">
        <v>121</v>
      </c>
      <c r="B57" s="31" t="s">
        <v>70</v>
      </c>
      <c r="C57" s="34">
        <v>0</v>
      </c>
      <c r="D57" s="34">
        <v>0</v>
      </c>
      <c r="E57" s="34">
        <v>0</v>
      </c>
      <c r="F57" s="34">
        <v>1.0286506000000001E-3</v>
      </c>
      <c r="G57" s="34">
        <v>1.1471317999999901E-3</v>
      </c>
      <c r="H57" s="34">
        <v>1.2135049000000001E-3</v>
      </c>
      <c r="I57" s="34">
        <v>1.2814270999999999E-3</v>
      </c>
      <c r="J57" s="34">
        <v>1.3833401000000001E-3</v>
      </c>
      <c r="K57" s="34">
        <v>1.4216771999999999E-3</v>
      </c>
      <c r="L57" s="34">
        <v>1.6330392999999901E-3</v>
      </c>
      <c r="M57" s="34">
        <v>1.6743986999999999E-3</v>
      </c>
      <c r="N57" s="34">
        <v>2.9091619999999999E-3</v>
      </c>
      <c r="O57" s="34">
        <v>2.9335134000000001E-3</v>
      </c>
      <c r="P57" s="34">
        <v>2.9690512E-3</v>
      </c>
      <c r="Q57" s="34">
        <v>3.7952906E-3</v>
      </c>
      <c r="R57" s="34">
        <v>3.8268467999999999E-3</v>
      </c>
      <c r="S57" s="34">
        <v>5.0914539999999996E-3</v>
      </c>
      <c r="T57" s="34">
        <v>5.1589469999999997E-3</v>
      </c>
      <c r="U57" s="34">
        <v>8.8319230000000002E-3</v>
      </c>
      <c r="V57" s="34">
        <v>8.8632309999999992E-3</v>
      </c>
      <c r="W57" s="34">
        <v>1.7971859999999999E-2</v>
      </c>
      <c r="X57" s="34">
        <v>1.8056743E-2</v>
      </c>
      <c r="Y57" s="34">
        <v>1.8075066000000001E-2</v>
      </c>
      <c r="Z57" s="34">
        <v>627.85735999999997</v>
      </c>
      <c r="AA57" s="34">
        <v>627.85735999999997</v>
      </c>
    </row>
    <row r="58" spans="1:27" s="30" customFormat="1" x14ac:dyDescent="0.35">
      <c r="A58" s="31" t="s">
        <v>121</v>
      </c>
      <c r="B58" s="31" t="s">
        <v>52</v>
      </c>
      <c r="C58" s="34">
        <v>18.4500007629394</v>
      </c>
      <c r="D58" s="34">
        <v>19.270000457763601</v>
      </c>
      <c r="E58" s="34">
        <v>20.4500007629394</v>
      </c>
      <c r="F58" s="34">
        <v>31.590000152587798</v>
      </c>
      <c r="G58" s="34">
        <v>44.959999084472599</v>
      </c>
      <c r="H58" s="34">
        <v>59.560001373291001</v>
      </c>
      <c r="I58" s="34">
        <v>75.680000305175696</v>
      </c>
      <c r="J58" s="34">
        <v>92.480003356933594</v>
      </c>
      <c r="K58" s="34">
        <v>128.169998168945</v>
      </c>
      <c r="L58" s="34">
        <v>139.30999755859301</v>
      </c>
      <c r="M58" s="34">
        <v>152.07000732421801</v>
      </c>
      <c r="N58" s="34">
        <v>171.30999755859301</v>
      </c>
      <c r="O58" s="34">
        <v>187.38000488281199</v>
      </c>
      <c r="P58" s="34">
        <v>220.46000671386699</v>
      </c>
      <c r="Q58" s="34">
        <v>263.25</v>
      </c>
      <c r="R58" s="34">
        <v>286.30999755859301</v>
      </c>
      <c r="S58" s="34">
        <v>311.98001098632801</v>
      </c>
      <c r="T58" s="34">
        <v>341.14001464843699</v>
      </c>
      <c r="U58" s="34">
        <v>374</v>
      </c>
      <c r="V58" s="34">
        <v>393.510009765625</v>
      </c>
      <c r="W58" s="34">
        <v>411.239990234375</v>
      </c>
      <c r="X58" s="34">
        <v>427.72000122070301</v>
      </c>
      <c r="Y58" s="34">
        <v>444.350006103515</v>
      </c>
      <c r="Z58" s="34">
        <v>461.13000488281199</v>
      </c>
      <c r="AA58" s="34">
        <v>478.54000854492102</v>
      </c>
    </row>
    <row r="59" spans="1:27" s="30" customFormat="1" x14ac:dyDescent="0.35">
      <c r="A59" s="38" t="s">
        <v>127</v>
      </c>
      <c r="B59" s="38"/>
      <c r="C59" s="35">
        <v>14347.067738140362</v>
      </c>
      <c r="D59" s="35">
        <v>14707.071372047056</v>
      </c>
      <c r="E59" s="35">
        <v>14707.071943510582</v>
      </c>
      <c r="F59" s="35">
        <v>14780.482073097033</v>
      </c>
      <c r="G59" s="35">
        <v>15649.328940047662</v>
      </c>
      <c r="H59" s="35">
        <v>15649.329112356261</v>
      </c>
      <c r="I59" s="35">
        <v>15792.166024247132</v>
      </c>
      <c r="J59" s="35">
        <v>17985.817895631331</v>
      </c>
      <c r="K59" s="35">
        <v>17623.31796190852</v>
      </c>
      <c r="L59" s="35">
        <v>17260.818041697225</v>
      </c>
      <c r="M59" s="35">
        <v>16898.318103951362</v>
      </c>
      <c r="N59" s="35">
        <v>16535.820289854953</v>
      </c>
      <c r="O59" s="35">
        <v>16365.821807122311</v>
      </c>
      <c r="P59" s="35">
        <v>16365.822046164891</v>
      </c>
      <c r="Q59" s="35">
        <v>16554.746583728702</v>
      </c>
      <c r="R59" s="35">
        <v>16554.747010270879</v>
      </c>
      <c r="S59" s="35">
        <v>17163.97578826391</v>
      </c>
      <c r="T59" s="35">
        <v>16743.995191829941</v>
      </c>
      <c r="U59" s="35">
        <v>15803.996532285031</v>
      </c>
      <c r="V59" s="35">
        <v>15545.696737205777</v>
      </c>
      <c r="W59" s="35">
        <v>16031.611414170688</v>
      </c>
      <c r="X59" s="35">
        <v>16989.783233714166</v>
      </c>
      <c r="Y59" s="35">
        <v>16665.98511492883</v>
      </c>
      <c r="Z59" s="35">
        <v>16241.989882421822</v>
      </c>
      <c r="AA59" s="35">
        <v>16160.684001232145</v>
      </c>
    </row>
    <row r="60" spans="1:27" s="30" customFormat="1" x14ac:dyDescent="0.35"/>
    <row r="61" spans="1:27" s="30" customFormat="1"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s="30" customFormat="1"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s="30" customFormat="1"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s="30" customFormat="1" x14ac:dyDescent="0.35">
      <c r="A64" s="31" t="s">
        <v>122</v>
      </c>
      <c r="B64" s="31" t="s">
        <v>18</v>
      </c>
      <c r="C64" s="34">
        <v>709</v>
      </c>
      <c r="D64" s="34">
        <v>709.00024334648003</v>
      </c>
      <c r="E64" s="34">
        <v>529.00029746015002</v>
      </c>
      <c r="F64" s="34">
        <v>529.00029899488004</v>
      </c>
      <c r="G64" s="34">
        <v>529.00029927720004</v>
      </c>
      <c r="H64" s="34">
        <v>529.00030016355004</v>
      </c>
      <c r="I64" s="34">
        <v>529.00030117723998</v>
      </c>
      <c r="J64" s="34">
        <v>529.00030322958003</v>
      </c>
      <c r="K64" s="34">
        <v>529.00031885397004</v>
      </c>
      <c r="L64" s="34">
        <v>529.00036224159999</v>
      </c>
      <c r="M64" s="34">
        <v>529.00037082305005</v>
      </c>
      <c r="N64" s="34">
        <v>529.00060203819999</v>
      </c>
      <c r="O64" s="34">
        <v>529.00060981663</v>
      </c>
      <c r="P64" s="34">
        <v>529.00061274550001</v>
      </c>
      <c r="Q64" s="34">
        <v>529.0006892179</v>
      </c>
      <c r="R64" s="34">
        <v>529.00069065629998</v>
      </c>
      <c r="S64" s="34">
        <v>1.2053440999999999E-3</v>
      </c>
      <c r="T64" s="34">
        <v>1.2072398E-3</v>
      </c>
      <c r="U64" s="34">
        <v>1.2117667E-3</v>
      </c>
      <c r="V64" s="34">
        <v>1.2123823E-3</v>
      </c>
      <c r="W64" s="34">
        <v>1.6089508999999999E-3</v>
      </c>
      <c r="X64" s="34">
        <v>1.6184015E-3</v>
      </c>
      <c r="Y64" s="34">
        <v>1.6788729E-3</v>
      </c>
      <c r="Z64" s="34">
        <v>2.0295468E-3</v>
      </c>
      <c r="AA64" s="34">
        <v>2.0307004E-3</v>
      </c>
    </row>
    <row r="65" spans="1:27" s="30" customFormat="1" x14ac:dyDescent="0.35">
      <c r="A65" s="31" t="s">
        <v>122</v>
      </c>
      <c r="B65" s="31" t="s">
        <v>30</v>
      </c>
      <c r="C65" s="34">
        <v>920</v>
      </c>
      <c r="D65" s="34">
        <v>800</v>
      </c>
      <c r="E65" s="34">
        <v>800</v>
      </c>
      <c r="F65" s="34">
        <v>800</v>
      </c>
      <c r="G65" s="34">
        <v>800</v>
      </c>
      <c r="H65" s="34">
        <v>800</v>
      </c>
      <c r="I65" s="34">
        <v>800</v>
      </c>
      <c r="J65" s="34">
        <v>800</v>
      </c>
      <c r="K65" s="34">
        <v>800</v>
      </c>
      <c r="L65" s="34">
        <v>800</v>
      </c>
      <c r="M65" s="34">
        <v>800</v>
      </c>
      <c r="N65" s="34">
        <v>800</v>
      </c>
      <c r="O65" s="34">
        <v>800</v>
      </c>
      <c r="P65" s="34">
        <v>800</v>
      </c>
      <c r="Q65" s="34">
        <v>0</v>
      </c>
      <c r="R65" s="34">
        <v>0</v>
      </c>
      <c r="S65" s="34">
        <v>0</v>
      </c>
      <c r="T65" s="34">
        <v>0</v>
      </c>
      <c r="U65" s="34">
        <v>0</v>
      </c>
      <c r="V65" s="34">
        <v>0</v>
      </c>
      <c r="W65" s="34">
        <v>0</v>
      </c>
      <c r="X65" s="34">
        <v>0</v>
      </c>
      <c r="Y65" s="34">
        <v>0</v>
      </c>
      <c r="Z65" s="34">
        <v>0</v>
      </c>
      <c r="AA65" s="34">
        <v>0</v>
      </c>
    </row>
    <row r="66" spans="1:27" s="30" customFormat="1" x14ac:dyDescent="0.35">
      <c r="A66" s="31" t="s">
        <v>122</v>
      </c>
      <c r="B66" s="31" t="s">
        <v>63</v>
      </c>
      <c r="C66" s="34">
        <v>1287.6403031252303</v>
      </c>
      <c r="D66" s="34">
        <v>1287.6403158902804</v>
      </c>
      <c r="E66" s="34">
        <v>1287.6404672694503</v>
      </c>
      <c r="F66" s="34">
        <v>1287.6404712926503</v>
      </c>
      <c r="G66" s="34">
        <v>1287.6404761108502</v>
      </c>
      <c r="H66" s="34">
        <v>1287.6404820406203</v>
      </c>
      <c r="I66" s="34">
        <v>1287.6404885303502</v>
      </c>
      <c r="J66" s="34">
        <v>1287.6404942549502</v>
      </c>
      <c r="K66" s="34">
        <v>1287.6404946462503</v>
      </c>
      <c r="L66" s="34">
        <v>881.64049750375034</v>
      </c>
      <c r="M66" s="34">
        <v>881.64052353455043</v>
      </c>
      <c r="N66" s="34">
        <v>647.30067035049035</v>
      </c>
      <c r="O66" s="34">
        <v>647.30067740841037</v>
      </c>
      <c r="P66" s="34">
        <v>647.30070518156037</v>
      </c>
      <c r="Q66" s="34">
        <v>567.30073765782026</v>
      </c>
      <c r="R66" s="34">
        <v>567.30084140430029</v>
      </c>
      <c r="S66" s="34">
        <v>567.30227216986032</v>
      </c>
      <c r="T66" s="34">
        <v>567.30227709606027</v>
      </c>
      <c r="U66" s="34">
        <v>567.30228442346026</v>
      </c>
      <c r="V66" s="34">
        <v>567.30229065656033</v>
      </c>
      <c r="W66" s="34">
        <v>567.30229868436027</v>
      </c>
      <c r="X66" s="34">
        <v>567.30230532106032</v>
      </c>
      <c r="Y66" s="34">
        <v>567.30232393606036</v>
      </c>
      <c r="Z66" s="34">
        <v>542.88111923706037</v>
      </c>
      <c r="AA66" s="34">
        <v>542.88114923706041</v>
      </c>
    </row>
    <row r="67" spans="1:27" s="30" customFormat="1"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s="30" customFormat="1" x14ac:dyDescent="0.35">
      <c r="A68" s="31" t="s">
        <v>122</v>
      </c>
      <c r="B68" s="31" t="s">
        <v>66</v>
      </c>
      <c r="C68" s="34">
        <v>2158.7600135803182</v>
      </c>
      <c r="D68" s="34">
        <v>2158.7659465107581</v>
      </c>
      <c r="E68" s="34">
        <v>2158.7675276936584</v>
      </c>
      <c r="F68" s="34">
        <v>2158.7676964696684</v>
      </c>
      <c r="G68" s="34">
        <v>2158.7677328289592</v>
      </c>
      <c r="H68" s="34">
        <v>2158.7680689144581</v>
      </c>
      <c r="I68" s="34">
        <v>2158.768125265688</v>
      </c>
      <c r="J68" s="34">
        <v>2158.7698525315268</v>
      </c>
      <c r="K68" s="34">
        <v>2067.9713535372603</v>
      </c>
      <c r="L68" s="34">
        <v>2021.9743877053909</v>
      </c>
      <c r="M68" s="34">
        <v>2021.9744868472103</v>
      </c>
      <c r="N68" s="34">
        <v>3076.9034216567602</v>
      </c>
      <c r="O68" s="34">
        <v>2883.7118103333178</v>
      </c>
      <c r="P68" s="34">
        <v>2883.711964671319</v>
      </c>
      <c r="Q68" s="34">
        <v>2891.1142777063401</v>
      </c>
      <c r="R68" s="34">
        <v>2706.3167302177822</v>
      </c>
      <c r="S68" s="34">
        <v>3475.4964081263811</v>
      </c>
      <c r="T68" s="34">
        <v>3803.7919663548823</v>
      </c>
      <c r="U68" s="34">
        <v>3506.5456642122431</v>
      </c>
      <c r="V68" s="34">
        <v>3467.5458641942428</v>
      </c>
      <c r="W68" s="34">
        <v>3607.183833831742</v>
      </c>
      <c r="X68" s="34">
        <v>3607.1843080775425</v>
      </c>
      <c r="Y68" s="34">
        <v>3487.8282997290917</v>
      </c>
      <c r="Z68" s="34">
        <v>3625.4825658067925</v>
      </c>
      <c r="AA68" s="34">
        <v>3282.2828782201559</v>
      </c>
    </row>
    <row r="69" spans="1:27" s="30" customFormat="1" x14ac:dyDescent="0.35">
      <c r="A69" s="31" t="s">
        <v>122</v>
      </c>
      <c r="B69" s="31" t="s">
        <v>65</v>
      </c>
      <c r="C69" s="34">
        <v>378.00140917061003</v>
      </c>
      <c r="D69" s="34">
        <v>378.00242357592003</v>
      </c>
      <c r="E69" s="34">
        <v>378.00264581827997</v>
      </c>
      <c r="F69" s="34">
        <v>378.00265016456996</v>
      </c>
      <c r="G69" s="34">
        <v>378.00323539765998</v>
      </c>
      <c r="H69" s="34">
        <v>378.00406495751997</v>
      </c>
      <c r="I69" s="34">
        <v>378.00440511065</v>
      </c>
      <c r="J69" s="34">
        <v>378.00443862665009</v>
      </c>
      <c r="K69" s="34">
        <v>378.00512976382998</v>
      </c>
      <c r="L69" s="34">
        <v>378.00711639174006</v>
      </c>
      <c r="M69" s="34">
        <v>378.01031297634995</v>
      </c>
      <c r="N69" s="34">
        <v>867.14439569820001</v>
      </c>
      <c r="O69" s="34">
        <v>867.14452968659998</v>
      </c>
      <c r="P69" s="34">
        <v>867.14454701930003</v>
      </c>
      <c r="Q69" s="34">
        <v>867.1445975094</v>
      </c>
      <c r="R69" s="34">
        <v>895.0170365724</v>
      </c>
      <c r="S69" s="34">
        <v>903.36109328120006</v>
      </c>
      <c r="T69" s="34">
        <v>1215.5575332195001</v>
      </c>
      <c r="U69" s="34">
        <v>1215.5575755689999</v>
      </c>
      <c r="V69" s="34">
        <v>1215.5576584357998</v>
      </c>
      <c r="W69" s="34">
        <v>1378.0343583611</v>
      </c>
      <c r="X69" s="34">
        <v>1378.0346195550001</v>
      </c>
      <c r="Y69" s="34">
        <v>1243.0354089938</v>
      </c>
      <c r="Z69" s="34">
        <v>1108.0355600010998</v>
      </c>
      <c r="AA69" s="34">
        <v>1108.0358072064998</v>
      </c>
    </row>
    <row r="70" spans="1:27" s="30" customFormat="1" x14ac:dyDescent="0.35">
      <c r="A70" s="31" t="s">
        <v>122</v>
      </c>
      <c r="B70" s="31" t="s">
        <v>34</v>
      </c>
      <c r="C70" s="34">
        <v>165.00096852314999</v>
      </c>
      <c r="D70" s="34">
        <v>165.00100124869999</v>
      </c>
      <c r="E70" s="34">
        <v>165.00100135630001</v>
      </c>
      <c r="F70" s="34">
        <v>165.00100137269999</v>
      </c>
      <c r="G70" s="34">
        <v>165.0010016798</v>
      </c>
      <c r="H70" s="34">
        <v>165.00134329540001</v>
      </c>
      <c r="I70" s="34">
        <v>165.001889331</v>
      </c>
      <c r="J70" s="34">
        <v>165.00214582149999</v>
      </c>
      <c r="K70" s="34">
        <v>165.0021461092</v>
      </c>
      <c r="L70" s="34">
        <v>135.00991856300001</v>
      </c>
      <c r="M70" s="34">
        <v>135.00995619700001</v>
      </c>
      <c r="N70" s="34">
        <v>665.23209999999995</v>
      </c>
      <c r="O70" s="34">
        <v>665.23209999999995</v>
      </c>
      <c r="P70" s="34">
        <v>640.23209999999995</v>
      </c>
      <c r="Q70" s="34">
        <v>640.23209999999995</v>
      </c>
      <c r="R70" s="34">
        <v>640.23209999999995</v>
      </c>
      <c r="S70" s="34">
        <v>697.79769999999996</v>
      </c>
      <c r="T70" s="34">
        <v>697.79769999999996</v>
      </c>
      <c r="U70" s="34">
        <v>697.79769999999996</v>
      </c>
      <c r="V70" s="34">
        <v>697.79769999999996</v>
      </c>
      <c r="W70" s="34">
        <v>943.0471</v>
      </c>
      <c r="X70" s="34">
        <v>943.04719999999998</v>
      </c>
      <c r="Y70" s="34">
        <v>943.04719999999998</v>
      </c>
      <c r="Z70" s="34">
        <v>1590.7534000000001</v>
      </c>
      <c r="AA70" s="34">
        <v>1580.7535</v>
      </c>
    </row>
    <row r="71" spans="1:27" s="30" customFormat="1" x14ac:dyDescent="0.35">
      <c r="A71" s="31" t="s">
        <v>122</v>
      </c>
      <c r="B71" s="31" t="s">
        <v>70</v>
      </c>
      <c r="C71" s="34">
        <v>0</v>
      </c>
      <c r="D71" s="34">
        <v>0</v>
      </c>
      <c r="E71" s="34">
        <v>0</v>
      </c>
      <c r="F71" s="34">
        <v>6.8724869999999905E-4</v>
      </c>
      <c r="G71" s="34">
        <v>7.3357496999999999E-4</v>
      </c>
      <c r="H71" s="34">
        <v>7.852445E-4</v>
      </c>
      <c r="I71" s="34">
        <v>8.2870250000000002E-4</v>
      </c>
      <c r="J71" s="34">
        <v>8.7911216999999903E-4</v>
      </c>
      <c r="K71" s="34">
        <v>9.3904069999999995E-4</v>
      </c>
      <c r="L71" s="34">
        <v>1.0424503E-3</v>
      </c>
      <c r="M71" s="34">
        <v>1.0831478000000001E-3</v>
      </c>
      <c r="N71" s="34">
        <v>1.4693498000000001E-3</v>
      </c>
      <c r="O71" s="34">
        <v>1.4894882999999901E-3</v>
      </c>
      <c r="P71" s="34">
        <v>1.5344718E-3</v>
      </c>
      <c r="Q71" s="34">
        <v>1.8660591E-3</v>
      </c>
      <c r="R71" s="34">
        <v>2.0051622000000001E-3</v>
      </c>
      <c r="S71" s="34">
        <v>4.0917955000000002E-3</v>
      </c>
      <c r="T71" s="34">
        <v>4.1147913000000001E-3</v>
      </c>
      <c r="U71" s="34">
        <v>4.1355530000000001E-3</v>
      </c>
      <c r="V71" s="34">
        <v>4.1561129999999899E-3</v>
      </c>
      <c r="W71" s="34">
        <v>4.8852840000000002E-3</v>
      </c>
      <c r="X71" s="34">
        <v>4.9241134000000001E-3</v>
      </c>
      <c r="Y71" s="34">
        <v>4.93809E-3</v>
      </c>
      <c r="Z71" s="34">
        <v>6.1056013000000001E-3</v>
      </c>
      <c r="AA71" s="34">
        <v>6.1327376999999999E-3</v>
      </c>
    </row>
    <row r="72" spans="1:27" s="30" customFormat="1" x14ac:dyDescent="0.35">
      <c r="A72" s="31" t="s">
        <v>122</v>
      </c>
      <c r="B72" s="31" t="s">
        <v>52</v>
      </c>
      <c r="C72" s="34">
        <v>33.060001373291001</v>
      </c>
      <c r="D72" s="34">
        <v>28.889999389648398</v>
      </c>
      <c r="E72" s="34">
        <v>25.4300003051757</v>
      </c>
      <c r="F72" s="34">
        <v>30.9799995422363</v>
      </c>
      <c r="G72" s="34">
        <v>36.770000457763601</v>
      </c>
      <c r="H72" s="34">
        <v>42.599998474121001</v>
      </c>
      <c r="I72" s="34">
        <v>48.409999847412102</v>
      </c>
      <c r="J72" s="34">
        <v>53.990001678466797</v>
      </c>
      <c r="K72" s="34">
        <v>62.369998931884702</v>
      </c>
      <c r="L72" s="34">
        <v>67.150001525878906</v>
      </c>
      <c r="M72" s="34">
        <v>71.099998474121094</v>
      </c>
      <c r="N72" s="34">
        <v>75.089996337890597</v>
      </c>
      <c r="O72" s="34">
        <v>78.889999389648395</v>
      </c>
      <c r="P72" s="34">
        <v>84.650001525878906</v>
      </c>
      <c r="Q72" s="34">
        <v>93.819999694824205</v>
      </c>
      <c r="R72" s="34">
        <v>99.879997253417898</v>
      </c>
      <c r="S72" s="34">
        <v>106.51000213623</v>
      </c>
      <c r="T72" s="34">
        <v>114.27999877929599</v>
      </c>
      <c r="U72" s="34">
        <v>123.199996948242</v>
      </c>
      <c r="V72" s="34">
        <v>127.09999847412099</v>
      </c>
      <c r="W72" s="34">
        <v>130.97999572753901</v>
      </c>
      <c r="X72" s="34">
        <v>134.88999938964801</v>
      </c>
      <c r="Y72" s="34">
        <v>138.89999389648401</v>
      </c>
      <c r="Z72" s="34">
        <v>142.88000488281199</v>
      </c>
      <c r="AA72" s="34">
        <v>147.009994506835</v>
      </c>
    </row>
    <row r="73" spans="1:27" s="30" customFormat="1" x14ac:dyDescent="0.35">
      <c r="A73" s="38" t="s">
        <v>127</v>
      </c>
      <c r="B73" s="38"/>
      <c r="C73" s="35">
        <v>5453.4017258761587</v>
      </c>
      <c r="D73" s="35">
        <v>5333.4089293234383</v>
      </c>
      <c r="E73" s="35">
        <v>5153.410938241539</v>
      </c>
      <c r="F73" s="35">
        <v>5153.4111169217686</v>
      </c>
      <c r="G73" s="35">
        <v>5153.4117436146698</v>
      </c>
      <c r="H73" s="35">
        <v>5153.4129160761486</v>
      </c>
      <c r="I73" s="35">
        <v>5153.4133200839287</v>
      </c>
      <c r="J73" s="35">
        <v>5153.4150886427069</v>
      </c>
      <c r="K73" s="35">
        <v>5062.6172968013107</v>
      </c>
      <c r="L73" s="35">
        <v>4610.6223638424808</v>
      </c>
      <c r="M73" s="35">
        <v>4610.6256941811607</v>
      </c>
      <c r="N73" s="35">
        <v>5920.3490897436513</v>
      </c>
      <c r="O73" s="35">
        <v>5727.1576272449583</v>
      </c>
      <c r="P73" s="35">
        <v>5727.1578296176795</v>
      </c>
      <c r="Q73" s="35">
        <v>4854.5603020914605</v>
      </c>
      <c r="R73" s="35">
        <v>4697.6352988507824</v>
      </c>
      <c r="S73" s="35">
        <v>4946.1609789215418</v>
      </c>
      <c r="T73" s="35">
        <v>5586.6529839102432</v>
      </c>
      <c r="U73" s="35">
        <v>5289.4067359714036</v>
      </c>
      <c r="V73" s="35">
        <v>5250.4070256689029</v>
      </c>
      <c r="W73" s="35">
        <v>5552.5220998281029</v>
      </c>
      <c r="X73" s="35">
        <v>5552.5228513551028</v>
      </c>
      <c r="Y73" s="35">
        <v>5298.1677115318525</v>
      </c>
      <c r="Z73" s="35">
        <v>5276.4012745917526</v>
      </c>
      <c r="AA73" s="35">
        <v>4933.2018653641162</v>
      </c>
    </row>
    <row r="74" spans="1:27" s="30" customFormat="1" x14ac:dyDescent="0.35"/>
    <row r="75" spans="1:27" s="30" customFormat="1"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s="30" customFormat="1"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s="30" customFormat="1"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s="30" customFormat="1" x14ac:dyDescent="0.35">
      <c r="A78" s="31" t="s">
        <v>123</v>
      </c>
      <c r="B78" s="31" t="s">
        <v>18</v>
      </c>
      <c r="C78" s="34">
        <v>208</v>
      </c>
      <c r="D78" s="34">
        <v>208.00018506795001</v>
      </c>
      <c r="E78" s="34">
        <v>208.00023148126999</v>
      </c>
      <c r="F78" s="34">
        <v>208.00023331991</v>
      </c>
      <c r="G78" s="34">
        <v>208.00023351375</v>
      </c>
      <c r="H78" s="34">
        <v>208.00024200493999</v>
      </c>
      <c r="I78" s="34">
        <v>208.00024675559999</v>
      </c>
      <c r="J78" s="34">
        <v>208.00025888581999</v>
      </c>
      <c r="K78" s="34">
        <v>208.00029161942001</v>
      </c>
      <c r="L78" s="34">
        <v>208.00032600207001</v>
      </c>
      <c r="M78" s="34">
        <v>208.00032624369999</v>
      </c>
      <c r="N78" s="34">
        <v>208.00040429013001</v>
      </c>
      <c r="O78" s="34">
        <v>208.00040942122001</v>
      </c>
      <c r="P78" s="34">
        <v>208.00040983685</v>
      </c>
      <c r="Q78" s="34">
        <v>208.00041266100001</v>
      </c>
      <c r="R78" s="34">
        <v>208.00046868760001</v>
      </c>
      <c r="S78" s="34">
        <v>208.0005910344</v>
      </c>
      <c r="T78" s="34">
        <v>208.00062221224999</v>
      </c>
      <c r="U78" s="34">
        <v>208.00066357009999</v>
      </c>
      <c r="V78" s="34">
        <v>208.00066381560001</v>
      </c>
      <c r="W78" s="34">
        <v>208.00079772115001</v>
      </c>
      <c r="X78" s="34">
        <v>208.00080100034</v>
      </c>
      <c r="Y78" s="34">
        <v>208.00080189900001</v>
      </c>
      <c r="Z78" s="34">
        <v>208.00080759765001</v>
      </c>
      <c r="AA78" s="34">
        <v>208.00081146319999</v>
      </c>
    </row>
    <row r="79" spans="1:27" s="30" customFormat="1"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s="30" customFormat="1" x14ac:dyDescent="0.35">
      <c r="A80" s="31" t="s">
        <v>123</v>
      </c>
      <c r="B80" s="31" t="s">
        <v>63</v>
      </c>
      <c r="C80" s="34">
        <v>178.00030061064001</v>
      </c>
      <c r="D80" s="34">
        <v>178.00030917315999</v>
      </c>
      <c r="E80" s="34">
        <v>178.00032996127001</v>
      </c>
      <c r="F80" s="34">
        <v>178.00034856674</v>
      </c>
      <c r="G80" s="34">
        <v>178.00036545217</v>
      </c>
      <c r="H80" s="34">
        <v>178.00038791092999</v>
      </c>
      <c r="I80" s="34">
        <v>178.00041005535999</v>
      </c>
      <c r="J80" s="34">
        <v>178.00043448628</v>
      </c>
      <c r="K80" s="34">
        <v>178.0004623454</v>
      </c>
      <c r="L80" s="34">
        <v>178.00049411033999</v>
      </c>
      <c r="M80" s="34">
        <v>178.00051755589999</v>
      </c>
      <c r="N80" s="34">
        <v>178.00055695270001</v>
      </c>
      <c r="O80" s="34">
        <v>178.00059316994</v>
      </c>
      <c r="P80" s="34">
        <v>178.00061948769999</v>
      </c>
      <c r="Q80" s="34">
        <v>178.00065822339999</v>
      </c>
      <c r="R80" s="34">
        <v>178.00070410149999</v>
      </c>
      <c r="S80" s="34">
        <v>178.0008568893</v>
      </c>
      <c r="T80" s="34">
        <v>178.00086603400001</v>
      </c>
      <c r="U80" s="34">
        <v>178.00112073099999</v>
      </c>
      <c r="V80" s="34">
        <v>58.001129329599998</v>
      </c>
      <c r="W80" s="34">
        <v>58.001198991599999</v>
      </c>
      <c r="X80" s="34">
        <v>58.001208445499998</v>
      </c>
      <c r="Y80" s="34">
        <v>58.001218185200003</v>
      </c>
      <c r="Z80" s="34">
        <v>58.001623701</v>
      </c>
      <c r="AA80" s="34">
        <v>58.001637676000001</v>
      </c>
    </row>
    <row r="81" spans="1:27" s="30" customFormat="1" x14ac:dyDescent="0.35">
      <c r="A81" s="31" t="s">
        <v>123</v>
      </c>
      <c r="B81" s="31" t="s">
        <v>62</v>
      </c>
      <c r="C81" s="34">
        <v>2176.5000038146973</v>
      </c>
      <c r="D81" s="34">
        <v>2176.5000038146973</v>
      </c>
      <c r="E81" s="34">
        <v>2176.5000038146973</v>
      </c>
      <c r="F81" s="34">
        <v>2176.5000038146973</v>
      </c>
      <c r="G81" s="34">
        <v>2176.5000038146973</v>
      </c>
      <c r="H81" s="34">
        <v>2176.5000038146973</v>
      </c>
      <c r="I81" s="34">
        <v>2176.5000038146973</v>
      </c>
      <c r="J81" s="34">
        <v>2176.5000038146973</v>
      </c>
      <c r="K81" s="34">
        <v>2176.5000038146973</v>
      </c>
      <c r="L81" s="34">
        <v>2176.5000038146973</v>
      </c>
      <c r="M81" s="34">
        <v>2176.5000038146973</v>
      </c>
      <c r="N81" s="34">
        <v>2176.5000038146973</v>
      </c>
      <c r="O81" s="34">
        <v>2176.5000038146973</v>
      </c>
      <c r="P81" s="34">
        <v>2176.5000038146973</v>
      </c>
      <c r="Q81" s="34">
        <v>2176.5000038146973</v>
      </c>
      <c r="R81" s="34">
        <v>2176.5000038146973</v>
      </c>
      <c r="S81" s="34">
        <v>2176.5000038146973</v>
      </c>
      <c r="T81" s="34">
        <v>2176.5000038146973</v>
      </c>
      <c r="U81" s="34">
        <v>2176.5000038146973</v>
      </c>
      <c r="V81" s="34">
        <v>2176.5000038146973</v>
      </c>
      <c r="W81" s="34">
        <v>2176.5000038146973</v>
      </c>
      <c r="X81" s="34">
        <v>2176.5000038146973</v>
      </c>
      <c r="Y81" s="34">
        <v>2176.5000038146973</v>
      </c>
      <c r="Z81" s="34">
        <v>2176.5000038146973</v>
      </c>
      <c r="AA81" s="34">
        <v>2176.5000038146973</v>
      </c>
    </row>
    <row r="82" spans="1:27" s="30" customFormat="1" x14ac:dyDescent="0.35">
      <c r="A82" s="31" t="s">
        <v>123</v>
      </c>
      <c r="B82" s="31" t="s">
        <v>66</v>
      </c>
      <c r="C82" s="34">
        <v>573.20000457763604</v>
      </c>
      <c r="D82" s="34">
        <v>573.20205124355618</v>
      </c>
      <c r="E82" s="34">
        <v>573.20338685165598</v>
      </c>
      <c r="F82" s="34">
        <v>573.20341523574621</v>
      </c>
      <c r="G82" s="34">
        <v>573.20342191577618</v>
      </c>
      <c r="H82" s="34">
        <v>573.20348909557606</v>
      </c>
      <c r="I82" s="34">
        <v>573.20350536325611</v>
      </c>
      <c r="J82" s="34">
        <v>573.20423398928597</v>
      </c>
      <c r="K82" s="34">
        <v>573.20582251459609</v>
      </c>
      <c r="L82" s="34">
        <v>573.20820863503593</v>
      </c>
      <c r="M82" s="34">
        <v>573.20821262023605</v>
      </c>
      <c r="N82" s="34">
        <v>909.81545651153601</v>
      </c>
      <c r="O82" s="34">
        <v>909.81546697373597</v>
      </c>
      <c r="P82" s="34">
        <v>909.81547512773602</v>
      </c>
      <c r="Q82" s="34">
        <v>909.81549027123617</v>
      </c>
      <c r="R82" s="34">
        <v>1473.2315699538358</v>
      </c>
      <c r="S82" s="34">
        <v>1506.9058024898359</v>
      </c>
      <c r="T82" s="34">
        <v>1593.2250588726358</v>
      </c>
      <c r="U82" s="34">
        <v>1593.2251039029359</v>
      </c>
      <c r="V82" s="34">
        <v>1593.2251129306362</v>
      </c>
      <c r="W82" s="34">
        <v>1732.053549295136</v>
      </c>
      <c r="X82" s="34">
        <v>1732.0536131680351</v>
      </c>
      <c r="Y82" s="34">
        <v>1732.0536409851352</v>
      </c>
      <c r="Z82" s="34">
        <v>1578.4536741644201</v>
      </c>
      <c r="AA82" s="34">
        <v>1578.4537482057199</v>
      </c>
    </row>
    <row r="83" spans="1:27" s="30" customFormat="1" x14ac:dyDescent="0.35">
      <c r="A83" s="31" t="s">
        <v>123</v>
      </c>
      <c r="B83" s="31" t="s">
        <v>65</v>
      </c>
      <c r="C83" s="34">
        <v>1.8065550999999999E-4</v>
      </c>
      <c r="D83" s="34">
        <v>2.4979022999999898E-4</v>
      </c>
      <c r="E83" s="34">
        <v>2.6371164000000001E-4</v>
      </c>
      <c r="F83" s="34">
        <v>2.6385096E-4</v>
      </c>
      <c r="G83" s="34">
        <v>3.6685119999999997E-4</v>
      </c>
      <c r="H83" s="34">
        <v>5.1599399999999998E-4</v>
      </c>
      <c r="I83" s="34">
        <v>5.4070447E-4</v>
      </c>
      <c r="J83" s="34">
        <v>5.5520299999999999E-4</v>
      </c>
      <c r="K83" s="34">
        <v>8.0048724000000003E-4</v>
      </c>
      <c r="L83" s="34">
        <v>1.3739743999999999E-3</v>
      </c>
      <c r="M83" s="34">
        <v>1.3745687999999999E-3</v>
      </c>
      <c r="N83" s="34">
        <v>2.1754726999999902E-3</v>
      </c>
      <c r="O83" s="34">
        <v>2.1763383E-3</v>
      </c>
      <c r="P83" s="34">
        <v>2.1765176E-3</v>
      </c>
      <c r="Q83" s="34">
        <v>2.1771032000000002E-3</v>
      </c>
      <c r="R83" s="34">
        <v>2.1885034999999998E-3</v>
      </c>
      <c r="S83" s="34">
        <v>2.2037038999999999E-3</v>
      </c>
      <c r="T83" s="34">
        <v>2.443766E-3</v>
      </c>
      <c r="U83" s="34">
        <v>2.4460104999999999E-3</v>
      </c>
      <c r="V83" s="34">
        <v>2.4469892999999898E-3</v>
      </c>
      <c r="W83" s="34">
        <v>3.3233999999999998E-3</v>
      </c>
      <c r="X83" s="34">
        <v>3.4428052999999998E-3</v>
      </c>
      <c r="Y83" s="34">
        <v>3.4443487000000001E-3</v>
      </c>
      <c r="Z83" s="34">
        <v>3.4518878000000001E-3</v>
      </c>
      <c r="AA83" s="34">
        <v>3.4590275000000001E-3</v>
      </c>
    </row>
    <row r="84" spans="1:27" s="30" customFormat="1" x14ac:dyDescent="0.35">
      <c r="A84" s="31" t="s">
        <v>123</v>
      </c>
      <c r="B84" s="31" t="s">
        <v>34</v>
      </c>
      <c r="C84" s="34">
        <v>7.8103156E-4</v>
      </c>
      <c r="D84" s="34">
        <v>7.9018914000000004E-4</v>
      </c>
      <c r="E84" s="34">
        <v>7.9023549999999998E-4</v>
      </c>
      <c r="F84" s="34">
        <v>7.9025769999999996E-4</v>
      </c>
      <c r="G84" s="34">
        <v>7.9133983999999996E-4</v>
      </c>
      <c r="H84" s="34">
        <v>1.2097033E-3</v>
      </c>
      <c r="I84" s="34">
        <v>1.6639145E-3</v>
      </c>
      <c r="J84" s="34">
        <v>1.8443512E-3</v>
      </c>
      <c r="K84" s="34">
        <v>1.8445740999999999E-3</v>
      </c>
      <c r="L84" s="34">
        <v>4.268099E-3</v>
      </c>
      <c r="M84" s="34">
        <v>4.7500785000000002E-3</v>
      </c>
      <c r="N84" s="34">
        <v>5.74122E-3</v>
      </c>
      <c r="O84" s="34">
        <v>5.744781E-3</v>
      </c>
      <c r="P84" s="34">
        <v>5.7458709999999996E-3</v>
      </c>
      <c r="Q84" s="34">
        <v>5.7466547000000002E-3</v>
      </c>
      <c r="R84" s="34">
        <v>5.7470472999999996E-3</v>
      </c>
      <c r="S84" s="34">
        <v>6.0614655E-3</v>
      </c>
      <c r="T84" s="34">
        <v>6.0624642999999997E-3</v>
      </c>
      <c r="U84" s="34">
        <v>9.3239289999999999E-3</v>
      </c>
      <c r="V84" s="34">
        <v>9.3581359999999995E-3</v>
      </c>
      <c r="W84" s="34">
        <v>1.0072218000000001E-2</v>
      </c>
      <c r="X84" s="34">
        <v>1.0108427E-2</v>
      </c>
      <c r="Y84" s="34">
        <v>1.01938169999999E-2</v>
      </c>
      <c r="Z84" s="34">
        <v>1.21885439999999E-2</v>
      </c>
      <c r="AA84" s="34">
        <v>1.2297146E-2</v>
      </c>
    </row>
    <row r="85" spans="1:27" s="30" customFormat="1" x14ac:dyDescent="0.35">
      <c r="A85" s="31" t="s">
        <v>123</v>
      </c>
      <c r="B85" s="31" t="s">
        <v>70</v>
      </c>
      <c r="C85" s="34">
        <v>0</v>
      </c>
      <c r="D85" s="34">
        <v>0</v>
      </c>
      <c r="E85" s="34">
        <v>0</v>
      </c>
      <c r="F85" s="34">
        <v>1.1926865E-3</v>
      </c>
      <c r="G85" s="34">
        <v>1.3312026000000001E-3</v>
      </c>
      <c r="H85" s="34">
        <v>1.3817056E-3</v>
      </c>
      <c r="I85" s="34">
        <v>1.4740623999999901E-3</v>
      </c>
      <c r="J85" s="34">
        <v>1.5608319E-3</v>
      </c>
      <c r="K85" s="34">
        <v>1.6114002999999999E-3</v>
      </c>
      <c r="L85" s="34">
        <v>1.6563197000000001E-3</v>
      </c>
      <c r="M85" s="34">
        <v>1.8587638999999999E-3</v>
      </c>
      <c r="N85" s="34">
        <v>2.0558626999999901E-3</v>
      </c>
      <c r="O85" s="34">
        <v>2.132269E-3</v>
      </c>
      <c r="P85" s="34">
        <v>2.2901538999999999E-3</v>
      </c>
      <c r="Q85" s="34">
        <v>2.4619566000000002E-3</v>
      </c>
      <c r="R85" s="34">
        <v>3.8086302E-3</v>
      </c>
      <c r="S85" s="34">
        <v>6.7087262999999996E-3</v>
      </c>
      <c r="T85" s="34">
        <v>6.7754929999999996E-3</v>
      </c>
      <c r="U85" s="34">
        <v>1.19740089999999E-2</v>
      </c>
      <c r="V85" s="34">
        <v>1.2007126999999999E-2</v>
      </c>
      <c r="W85" s="34">
        <v>1.31593619999999E-2</v>
      </c>
      <c r="X85" s="34">
        <v>1.3194413E-2</v>
      </c>
      <c r="Y85" s="34">
        <v>1.3228520000000001E-2</v>
      </c>
      <c r="Z85" s="34">
        <v>1.3262970000000001E-2</v>
      </c>
      <c r="AA85" s="34">
        <v>1.329902E-2</v>
      </c>
    </row>
    <row r="86" spans="1:27" s="30" customFormat="1" x14ac:dyDescent="0.35">
      <c r="A86" s="31" t="s">
        <v>123</v>
      </c>
      <c r="B86" s="31" t="s">
        <v>52</v>
      </c>
      <c r="C86" s="34">
        <v>2.21000003814697</v>
      </c>
      <c r="D86" s="34">
        <v>2.25</v>
      </c>
      <c r="E86" s="34">
        <v>2.2599999904632502</v>
      </c>
      <c r="F86" s="34">
        <v>3.3900001049041699</v>
      </c>
      <c r="G86" s="34">
        <v>4.63000011444091</v>
      </c>
      <c r="H86" s="34">
        <v>5.9000000953674299</v>
      </c>
      <c r="I86" s="34">
        <v>7.3499999046325604</v>
      </c>
      <c r="J86" s="34">
        <v>8.8699998855590803</v>
      </c>
      <c r="K86" s="34">
        <v>12.1099996566772</v>
      </c>
      <c r="L86" s="34">
        <v>12.9099998474121</v>
      </c>
      <c r="M86" s="34">
        <v>13.9700002670288</v>
      </c>
      <c r="N86" s="34">
        <v>15.6800003051757</v>
      </c>
      <c r="O86" s="34">
        <v>16.899999618530199</v>
      </c>
      <c r="P86" s="34">
        <v>19.530000686645501</v>
      </c>
      <c r="Q86" s="34">
        <v>22.879999160766602</v>
      </c>
      <c r="R86" s="34">
        <v>24.629999160766602</v>
      </c>
      <c r="S86" s="34">
        <v>26.459999084472599</v>
      </c>
      <c r="T86" s="34">
        <v>28.4899997711181</v>
      </c>
      <c r="U86" s="34">
        <v>30.709999084472599</v>
      </c>
      <c r="V86" s="34">
        <v>31.690000534057599</v>
      </c>
      <c r="W86" s="34">
        <v>32.549999237060497</v>
      </c>
      <c r="X86" s="34">
        <v>33.380001068115199</v>
      </c>
      <c r="Y86" s="34">
        <v>34.209999084472599</v>
      </c>
      <c r="Z86" s="34">
        <v>35.020000457763601</v>
      </c>
      <c r="AA86" s="34">
        <v>35.849998474121001</v>
      </c>
    </row>
    <row r="87" spans="1:27" s="30" customFormat="1" x14ac:dyDescent="0.35">
      <c r="A87" s="38" t="s">
        <v>127</v>
      </c>
      <c r="B87" s="38"/>
      <c r="C87" s="35">
        <v>3135.7004896584831</v>
      </c>
      <c r="D87" s="35">
        <v>3135.7027990895936</v>
      </c>
      <c r="E87" s="35">
        <v>3135.7042158205331</v>
      </c>
      <c r="F87" s="35">
        <v>3135.7042647880539</v>
      </c>
      <c r="G87" s="35">
        <v>3135.7043915475933</v>
      </c>
      <c r="H87" s="35">
        <v>3135.7046388201434</v>
      </c>
      <c r="I87" s="35">
        <v>3135.7047066933837</v>
      </c>
      <c r="J87" s="35">
        <v>3135.7054863790836</v>
      </c>
      <c r="K87" s="35">
        <v>3135.7073807813535</v>
      </c>
      <c r="L87" s="35">
        <v>3135.7104065365434</v>
      </c>
      <c r="M87" s="35">
        <v>3135.7104348033336</v>
      </c>
      <c r="N87" s="35">
        <v>3472.3185970417635</v>
      </c>
      <c r="O87" s="35">
        <v>3472.3186497178935</v>
      </c>
      <c r="P87" s="35">
        <v>3472.3186847845836</v>
      </c>
      <c r="Q87" s="35">
        <v>3472.3187420735339</v>
      </c>
      <c r="R87" s="35">
        <v>4035.734935061133</v>
      </c>
      <c r="S87" s="35">
        <v>4069.4094579321327</v>
      </c>
      <c r="T87" s="35">
        <v>4155.7289946995834</v>
      </c>
      <c r="U87" s="35">
        <v>4155.7293380292331</v>
      </c>
      <c r="V87" s="35">
        <v>4035.7293568798336</v>
      </c>
      <c r="W87" s="35">
        <v>4174.5588732225833</v>
      </c>
      <c r="X87" s="35">
        <v>4174.5590692338728</v>
      </c>
      <c r="Y87" s="35">
        <v>4174.5591092327322</v>
      </c>
      <c r="Z87" s="35">
        <v>4020.9595611655673</v>
      </c>
      <c r="AA87" s="35">
        <v>4020.9596601871172</v>
      </c>
    </row>
    <row r="88" spans="1:27" s="30" customFormat="1" collapsed="1" x14ac:dyDescent="0.3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row>
    <row r="89" spans="1:27" s="30" customFormat="1" x14ac:dyDescent="0.3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row>
    <row r="90" spans="1:27" s="30" customFormat="1" x14ac:dyDescent="0.35">
      <c r="A90" s="18" t="s">
        <v>124</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row>
    <row r="91" spans="1:27" s="30" customFormat="1" x14ac:dyDescent="0.35">
      <c r="A91" s="19" t="s">
        <v>117</v>
      </c>
      <c r="B91" s="19" t="s">
        <v>118</v>
      </c>
      <c r="C91" s="19" t="s">
        <v>75</v>
      </c>
      <c r="D91" s="19" t="s">
        <v>82</v>
      </c>
      <c r="E91" s="19" t="s">
        <v>83</v>
      </c>
      <c r="F91" s="19" t="s">
        <v>84</v>
      </c>
      <c r="G91" s="19" t="s">
        <v>85</v>
      </c>
      <c r="H91" s="19" t="s">
        <v>86</v>
      </c>
      <c r="I91" s="19" t="s">
        <v>87</v>
      </c>
      <c r="J91" s="19" t="s">
        <v>88</v>
      </c>
      <c r="K91" s="19" t="s">
        <v>89</v>
      </c>
      <c r="L91" s="19" t="s">
        <v>90</v>
      </c>
      <c r="M91" s="19" t="s">
        <v>91</v>
      </c>
      <c r="N91" s="19" t="s">
        <v>92</v>
      </c>
      <c r="O91" s="19" t="s">
        <v>93</v>
      </c>
      <c r="P91" s="19" t="s">
        <v>94</v>
      </c>
      <c r="Q91" s="19" t="s">
        <v>95</v>
      </c>
      <c r="R91" s="19" t="s">
        <v>96</v>
      </c>
      <c r="S91" s="19" t="s">
        <v>97</v>
      </c>
      <c r="T91" s="19" t="s">
        <v>98</v>
      </c>
      <c r="U91" s="19" t="s">
        <v>99</v>
      </c>
      <c r="V91" s="19" t="s">
        <v>100</v>
      </c>
      <c r="W91" s="19" t="s">
        <v>101</v>
      </c>
      <c r="X91" s="19" t="s">
        <v>102</v>
      </c>
      <c r="Y91" s="19" t="s">
        <v>103</v>
      </c>
      <c r="Z91" s="19" t="s">
        <v>104</v>
      </c>
      <c r="AA91" s="19" t="s">
        <v>105</v>
      </c>
    </row>
    <row r="92" spans="1:27" s="30" customFormat="1" x14ac:dyDescent="0.35">
      <c r="A92" s="31" t="s">
        <v>38</v>
      </c>
      <c r="B92" s="31" t="s">
        <v>67</v>
      </c>
      <c r="C92" s="34">
        <v>342.33849578110596</v>
      </c>
      <c r="D92" s="34">
        <v>362.338545183196</v>
      </c>
      <c r="E92" s="34">
        <v>362.33854566084602</v>
      </c>
      <c r="F92" s="34">
        <v>362.33854584366594</v>
      </c>
      <c r="G92" s="34">
        <v>362.33855280899604</v>
      </c>
      <c r="H92" s="34">
        <v>362.34210190310603</v>
      </c>
      <c r="I92" s="34">
        <v>362.345722920306</v>
      </c>
      <c r="J92" s="34">
        <v>362.34784425810602</v>
      </c>
      <c r="K92" s="34">
        <v>362.34784722110601</v>
      </c>
      <c r="L92" s="34">
        <v>1026.4909315533059</v>
      </c>
      <c r="M92" s="34">
        <v>1026.4919238796049</v>
      </c>
      <c r="N92" s="34">
        <v>3260.7773602397051</v>
      </c>
      <c r="O92" s="34">
        <v>3391.7780735555002</v>
      </c>
      <c r="P92" s="34">
        <v>3366.7780754364994</v>
      </c>
      <c r="Q92" s="34">
        <v>4401.0599467616985</v>
      </c>
      <c r="R92" s="34">
        <v>4401.0599475332992</v>
      </c>
      <c r="S92" s="34">
        <v>4458.6260625834984</v>
      </c>
      <c r="T92" s="34">
        <v>4458.6260645532984</v>
      </c>
      <c r="U92" s="34">
        <v>4458.6295610794978</v>
      </c>
      <c r="V92" s="34">
        <v>4458.6296355629984</v>
      </c>
      <c r="W92" s="34">
        <v>6315.1718987589993</v>
      </c>
      <c r="X92" s="34">
        <v>6566.8407752349995</v>
      </c>
      <c r="Y92" s="34">
        <v>6566.8417841519995</v>
      </c>
      <c r="Z92" s="34">
        <v>7694.6158206630007</v>
      </c>
      <c r="AA92" s="34">
        <v>7684.6163099869991</v>
      </c>
    </row>
    <row r="93" spans="1:27" collapsed="1" x14ac:dyDescent="0.35">
      <c r="A93" s="31" t="s">
        <v>38</v>
      </c>
      <c r="B93" s="31" t="s">
        <v>113</v>
      </c>
      <c r="C93" s="34">
        <v>1330</v>
      </c>
      <c r="D93" s="34">
        <v>1330</v>
      </c>
      <c r="E93" s="34">
        <v>1330</v>
      </c>
      <c r="F93" s="34">
        <v>1330.0088051418197</v>
      </c>
      <c r="G93" s="34">
        <v>3370.0093344415695</v>
      </c>
      <c r="H93" s="34">
        <v>3370.0096906035001</v>
      </c>
      <c r="I93" s="34">
        <v>3370.0101205311998</v>
      </c>
      <c r="J93" s="34">
        <v>3370.0106034594701</v>
      </c>
      <c r="K93" s="34">
        <v>3370.0112593792001</v>
      </c>
      <c r="L93" s="34">
        <v>3370.0125488091999</v>
      </c>
      <c r="M93" s="34">
        <v>3370.0130269846995</v>
      </c>
      <c r="N93" s="34">
        <v>3370.0183087072005</v>
      </c>
      <c r="O93" s="34">
        <v>3370.0186374646</v>
      </c>
      <c r="P93" s="34">
        <v>3370.0190600301003</v>
      </c>
      <c r="Q93" s="34">
        <v>3370.0287994760001</v>
      </c>
      <c r="R93" s="34">
        <v>3370.0370259857</v>
      </c>
      <c r="S93" s="34">
        <v>4871.8749468307997</v>
      </c>
      <c r="T93" s="34">
        <v>4871.8752071588997</v>
      </c>
      <c r="U93" s="34">
        <v>4871.8867689437011</v>
      </c>
      <c r="V93" s="34">
        <v>4871.8869000383011</v>
      </c>
      <c r="W93" s="34">
        <v>5061.9393630778995</v>
      </c>
      <c r="X93" s="34">
        <v>5061.9396888470992</v>
      </c>
      <c r="Y93" s="34">
        <v>5061.9397839683998</v>
      </c>
      <c r="Z93" s="34">
        <v>6028.1956479322998</v>
      </c>
      <c r="AA93" s="34">
        <v>6028.1959053086994</v>
      </c>
    </row>
    <row r="94" spans="1:27" x14ac:dyDescent="0.35">
      <c r="A94" s="31" t="s">
        <v>38</v>
      </c>
      <c r="B94" s="31" t="s">
        <v>72</v>
      </c>
      <c r="C94" s="34">
        <v>111.18000219762301</v>
      </c>
      <c r="D94" s="34">
        <v>111.16000090539434</v>
      </c>
      <c r="E94" s="34">
        <v>111.33000206947295</v>
      </c>
      <c r="F94" s="34">
        <v>162.02000010013558</v>
      </c>
      <c r="G94" s="34">
        <v>220.43999648094155</v>
      </c>
      <c r="H94" s="34">
        <v>280.50000017881371</v>
      </c>
      <c r="I94" s="34">
        <v>348.62000381946496</v>
      </c>
      <c r="J94" s="34">
        <v>422.24000835418678</v>
      </c>
      <c r="K94" s="34">
        <v>567.38998997211331</v>
      </c>
      <c r="L94" s="34">
        <v>609.6599948406199</v>
      </c>
      <c r="M94" s="34">
        <v>665.34000980853807</v>
      </c>
      <c r="N94" s="34">
        <v>733.79999005794286</v>
      </c>
      <c r="O94" s="34">
        <v>796.55999708175466</v>
      </c>
      <c r="P94" s="34">
        <v>901.56001353263775</v>
      </c>
      <c r="Q94" s="34">
        <v>1042.9500203132618</v>
      </c>
      <c r="R94" s="34">
        <v>1129.8999900817855</v>
      </c>
      <c r="S94" s="34">
        <v>1219.3500051498399</v>
      </c>
      <c r="T94" s="34">
        <v>1324.5600366592389</v>
      </c>
      <c r="U94" s="34">
        <v>1443.7099881172164</v>
      </c>
      <c r="V94" s="34">
        <v>1507.8000059127799</v>
      </c>
      <c r="W94" s="34">
        <v>1567.6099872589102</v>
      </c>
      <c r="X94" s="34">
        <v>1625.4500112533551</v>
      </c>
      <c r="Y94" s="34">
        <v>1684.0999984741188</v>
      </c>
      <c r="Z94" s="34">
        <v>1743.0699815750113</v>
      </c>
      <c r="AA94" s="34">
        <v>1804.0600013732881</v>
      </c>
    </row>
    <row r="95" spans="1:27" collapsed="1" x14ac:dyDescent="0.35"/>
    <row r="96" spans="1:27" x14ac:dyDescent="0.35">
      <c r="A96" s="19" t="s">
        <v>117</v>
      </c>
      <c r="B96" s="19" t="s">
        <v>118</v>
      </c>
      <c r="C96" s="19" t="s">
        <v>75</v>
      </c>
      <c r="D96" s="19" t="s">
        <v>82</v>
      </c>
      <c r="E96" s="19" t="s">
        <v>83</v>
      </c>
      <c r="F96" s="19" t="s">
        <v>84</v>
      </c>
      <c r="G96" s="19" t="s">
        <v>85</v>
      </c>
      <c r="H96" s="19" t="s">
        <v>86</v>
      </c>
      <c r="I96" s="19" t="s">
        <v>87</v>
      </c>
      <c r="J96" s="19" t="s">
        <v>88</v>
      </c>
      <c r="K96" s="19" t="s">
        <v>89</v>
      </c>
      <c r="L96" s="19" t="s">
        <v>90</v>
      </c>
      <c r="M96" s="19" t="s">
        <v>91</v>
      </c>
      <c r="N96" s="19" t="s">
        <v>92</v>
      </c>
      <c r="O96" s="19" t="s">
        <v>93</v>
      </c>
      <c r="P96" s="19" t="s">
        <v>94</v>
      </c>
      <c r="Q96" s="19" t="s">
        <v>95</v>
      </c>
      <c r="R96" s="19" t="s">
        <v>96</v>
      </c>
      <c r="S96" s="19" t="s">
        <v>97</v>
      </c>
      <c r="T96" s="19" t="s">
        <v>98</v>
      </c>
      <c r="U96" s="19" t="s">
        <v>99</v>
      </c>
      <c r="V96" s="19" t="s">
        <v>100</v>
      </c>
      <c r="W96" s="19" t="s">
        <v>101</v>
      </c>
      <c r="X96" s="19" t="s">
        <v>102</v>
      </c>
      <c r="Y96" s="19" t="s">
        <v>103</v>
      </c>
      <c r="Z96" s="19" t="s">
        <v>104</v>
      </c>
      <c r="AA96" s="19" t="s">
        <v>105</v>
      </c>
    </row>
    <row r="97" spans="1:27" x14ac:dyDescent="0.35">
      <c r="A97" s="31" t="s">
        <v>119</v>
      </c>
      <c r="B97" s="31" t="s">
        <v>67</v>
      </c>
      <c r="C97" s="34">
        <v>5.1095405099999998E-3</v>
      </c>
      <c r="D97" s="34">
        <v>5.1115166599999895E-3</v>
      </c>
      <c r="E97" s="34">
        <v>5.1117313399999895E-3</v>
      </c>
      <c r="F97" s="34">
        <v>5.1118327599999798E-3</v>
      </c>
      <c r="G97" s="34">
        <v>5.1154501999999807E-3</v>
      </c>
      <c r="H97" s="34">
        <v>6.9594714000000002E-3</v>
      </c>
      <c r="I97" s="34">
        <v>8.5008710999999997E-3</v>
      </c>
      <c r="J97" s="34">
        <v>9.4138897000000006E-3</v>
      </c>
      <c r="K97" s="34">
        <v>9.4153603999999908E-3</v>
      </c>
      <c r="L97" s="34">
        <v>694.13037154659992</v>
      </c>
      <c r="M97" s="34">
        <v>694.130762219399</v>
      </c>
      <c r="N97" s="34">
        <v>2398.0704019209998</v>
      </c>
      <c r="O97" s="34">
        <v>2398.0712029655001</v>
      </c>
      <c r="P97" s="34">
        <v>2398.0712035554998</v>
      </c>
      <c r="Q97" s="34">
        <v>2925.8779139649987</v>
      </c>
      <c r="R97" s="34">
        <v>2925.8779142509989</v>
      </c>
      <c r="S97" s="34">
        <v>2925.8781147279988</v>
      </c>
      <c r="T97" s="34">
        <v>2925.8781154609987</v>
      </c>
      <c r="U97" s="34">
        <v>2925.8783487414985</v>
      </c>
      <c r="V97" s="34">
        <v>2925.8783865819987</v>
      </c>
      <c r="W97" s="34">
        <v>3831.8085534859997</v>
      </c>
      <c r="X97" s="34">
        <v>4083.4760016019995</v>
      </c>
      <c r="Y97" s="34">
        <v>4083.4768625239999</v>
      </c>
      <c r="Z97" s="34">
        <v>4083.5797321189998</v>
      </c>
      <c r="AA97" s="34">
        <v>4083.5799128409994</v>
      </c>
    </row>
    <row r="98" spans="1:27" x14ac:dyDescent="0.35">
      <c r="A98" s="31" t="s">
        <v>119</v>
      </c>
      <c r="B98" s="31" t="s">
        <v>113</v>
      </c>
      <c r="C98" s="34">
        <v>840</v>
      </c>
      <c r="D98" s="34">
        <v>840</v>
      </c>
      <c r="E98" s="34">
        <v>840</v>
      </c>
      <c r="F98" s="34">
        <v>840.00495175261995</v>
      </c>
      <c r="G98" s="34">
        <v>2880.0051115064998</v>
      </c>
      <c r="H98" s="34">
        <v>2880.0052212670998</v>
      </c>
      <c r="I98" s="34">
        <v>2880.0053724936001</v>
      </c>
      <c r="J98" s="34">
        <v>2880.0055213441001</v>
      </c>
      <c r="K98" s="34">
        <v>2880.0057091747999</v>
      </c>
      <c r="L98" s="34">
        <v>2880.0066341361999</v>
      </c>
      <c r="M98" s="34">
        <v>2880.0068144843999</v>
      </c>
      <c r="N98" s="34">
        <v>2880.0093845831002</v>
      </c>
      <c r="O98" s="34">
        <v>2880.0094838801001</v>
      </c>
      <c r="P98" s="34">
        <v>2880.0096424026001</v>
      </c>
      <c r="Q98" s="34">
        <v>2880.0160063557</v>
      </c>
      <c r="R98" s="34">
        <v>2880.0204035544998</v>
      </c>
      <c r="S98" s="34">
        <v>3778.402024855</v>
      </c>
      <c r="T98" s="34">
        <v>3778.4021279275998</v>
      </c>
      <c r="U98" s="34">
        <v>3778.4047274587001</v>
      </c>
      <c r="V98" s="34">
        <v>3778.4047735673003</v>
      </c>
      <c r="W98" s="34">
        <v>3968.4457465718997</v>
      </c>
      <c r="X98" s="34">
        <v>3968.4458135776999</v>
      </c>
      <c r="Y98" s="34">
        <v>3968.4458422923999</v>
      </c>
      <c r="Z98" s="34">
        <v>4103.1008193609996</v>
      </c>
      <c r="AA98" s="34">
        <v>4103.1009135509994</v>
      </c>
    </row>
    <row r="99" spans="1:27" x14ac:dyDescent="0.35">
      <c r="A99" s="31" t="s">
        <v>119</v>
      </c>
      <c r="B99" s="31" t="s">
        <v>72</v>
      </c>
      <c r="C99" s="34">
        <v>40.529999718069945</v>
      </c>
      <c r="D99" s="34">
        <v>42.740000829100552</v>
      </c>
      <c r="E99" s="34">
        <v>44.510000705718909</v>
      </c>
      <c r="F99" s="34">
        <v>67.170000910758915</v>
      </c>
      <c r="G99" s="34">
        <v>92.809996366500826</v>
      </c>
      <c r="H99" s="34">
        <v>119.03999871015537</v>
      </c>
      <c r="I99" s="34">
        <v>148.92000162601414</v>
      </c>
      <c r="J99" s="34">
        <v>182.50000190734838</v>
      </c>
      <c r="K99" s="34">
        <v>247.94999229907938</v>
      </c>
      <c r="L99" s="34">
        <v>264.56999468803286</v>
      </c>
      <c r="M99" s="34">
        <v>290.81000435352212</v>
      </c>
      <c r="N99" s="34">
        <v>320.05999219417464</v>
      </c>
      <c r="O99" s="34">
        <v>347.07999563217095</v>
      </c>
      <c r="P99" s="34">
        <v>390.23000216484036</v>
      </c>
      <c r="Q99" s="34">
        <v>448.62001657485899</v>
      </c>
      <c r="R99" s="34">
        <v>482.91999244689885</v>
      </c>
      <c r="S99" s="34">
        <v>520.01998805999733</v>
      </c>
      <c r="T99" s="34">
        <v>562.70001125335671</v>
      </c>
      <c r="U99" s="34">
        <v>610.25998353958073</v>
      </c>
      <c r="V99" s="34">
        <v>634.77999591827313</v>
      </c>
      <c r="W99" s="34">
        <v>657.54001426696766</v>
      </c>
      <c r="X99" s="34">
        <v>679.59001445770207</v>
      </c>
      <c r="Y99" s="34">
        <v>701.81001281738224</v>
      </c>
      <c r="Z99" s="34">
        <v>724.03997135162342</v>
      </c>
      <c r="AA99" s="34">
        <v>746.8399925231929</v>
      </c>
    </row>
    <row r="101" spans="1:27" x14ac:dyDescent="0.35">
      <c r="A101" s="19" t="s">
        <v>117</v>
      </c>
      <c r="B101" s="19" t="s">
        <v>118</v>
      </c>
      <c r="C101" s="19" t="s">
        <v>75</v>
      </c>
      <c r="D101" s="19" t="s">
        <v>82</v>
      </c>
      <c r="E101" s="19" t="s">
        <v>83</v>
      </c>
      <c r="F101" s="19" t="s">
        <v>84</v>
      </c>
      <c r="G101" s="19" t="s">
        <v>85</v>
      </c>
      <c r="H101" s="19" t="s">
        <v>86</v>
      </c>
      <c r="I101" s="19" t="s">
        <v>87</v>
      </c>
      <c r="J101" s="19" t="s">
        <v>88</v>
      </c>
      <c r="K101" s="19" t="s">
        <v>89</v>
      </c>
      <c r="L101" s="19" t="s">
        <v>90</v>
      </c>
      <c r="M101" s="19" t="s">
        <v>91</v>
      </c>
      <c r="N101" s="19" t="s">
        <v>92</v>
      </c>
      <c r="O101" s="19" t="s">
        <v>93</v>
      </c>
      <c r="P101" s="19" t="s">
        <v>94</v>
      </c>
      <c r="Q101" s="19" t="s">
        <v>95</v>
      </c>
      <c r="R101" s="19" t="s">
        <v>96</v>
      </c>
      <c r="S101" s="19" t="s">
        <v>97</v>
      </c>
      <c r="T101" s="19" t="s">
        <v>98</v>
      </c>
      <c r="U101" s="19" t="s">
        <v>99</v>
      </c>
      <c r="V101" s="19" t="s">
        <v>100</v>
      </c>
      <c r="W101" s="19" t="s">
        <v>101</v>
      </c>
      <c r="X101" s="19" t="s">
        <v>102</v>
      </c>
      <c r="Y101" s="19" t="s">
        <v>103</v>
      </c>
      <c r="Z101" s="19" t="s">
        <v>104</v>
      </c>
      <c r="AA101" s="19" t="s">
        <v>105</v>
      </c>
    </row>
    <row r="102" spans="1:27" x14ac:dyDescent="0.35">
      <c r="A102" s="31" t="s">
        <v>120</v>
      </c>
      <c r="B102" s="31" t="s">
        <v>67</v>
      </c>
      <c r="C102" s="34">
        <v>102.00079663884</v>
      </c>
      <c r="D102" s="34">
        <v>122.00079918996001</v>
      </c>
      <c r="E102" s="34">
        <v>122.0007992507</v>
      </c>
      <c r="F102" s="34">
        <v>122.0007992722</v>
      </c>
      <c r="G102" s="34">
        <v>122.0008001436</v>
      </c>
      <c r="H102" s="34">
        <v>122.0012612912</v>
      </c>
      <c r="I102" s="34">
        <v>122.0017865878</v>
      </c>
      <c r="J102" s="34">
        <v>122.002313953</v>
      </c>
      <c r="K102" s="34">
        <v>122.002314631</v>
      </c>
      <c r="L102" s="34">
        <v>122.00790184</v>
      </c>
      <c r="M102" s="34">
        <v>122.007932332</v>
      </c>
      <c r="N102" s="34">
        <v>122.12077182500001</v>
      </c>
      <c r="O102" s="34">
        <v>308.45068000000003</v>
      </c>
      <c r="P102" s="34">
        <v>308.45068000000003</v>
      </c>
      <c r="Q102" s="34">
        <v>814.92583999999999</v>
      </c>
      <c r="R102" s="34">
        <v>814.92583999999999</v>
      </c>
      <c r="S102" s="34">
        <v>814.92583999999999</v>
      </c>
      <c r="T102" s="34">
        <v>814.92583999999999</v>
      </c>
      <c r="U102" s="34">
        <v>814.92583999999999</v>
      </c>
      <c r="V102" s="34">
        <v>814.92583999999999</v>
      </c>
      <c r="W102" s="34">
        <v>1520.2778000000001</v>
      </c>
      <c r="X102" s="34">
        <v>1520.279</v>
      </c>
      <c r="Y102" s="34">
        <v>1520.279</v>
      </c>
      <c r="Z102" s="34">
        <v>1632.1672000000001</v>
      </c>
      <c r="AA102" s="34">
        <v>1632.1672000000001</v>
      </c>
    </row>
    <row r="103" spans="1:27" x14ac:dyDescent="0.35">
      <c r="A103" s="31" t="s">
        <v>120</v>
      </c>
      <c r="B103" s="31" t="s">
        <v>113</v>
      </c>
      <c r="C103" s="34">
        <v>490</v>
      </c>
      <c r="D103" s="34">
        <v>490</v>
      </c>
      <c r="E103" s="34">
        <v>490</v>
      </c>
      <c r="F103" s="34">
        <v>490.00094480339999</v>
      </c>
      <c r="G103" s="34">
        <v>490.0010110257</v>
      </c>
      <c r="H103" s="34">
        <v>490.00108888139999</v>
      </c>
      <c r="I103" s="34">
        <v>490.00116384559999</v>
      </c>
      <c r="J103" s="34">
        <v>490.0012588312</v>
      </c>
      <c r="K103" s="34">
        <v>490.00157808620003</v>
      </c>
      <c r="L103" s="34">
        <v>490.00158286369998</v>
      </c>
      <c r="M103" s="34">
        <v>490.0015961899</v>
      </c>
      <c r="N103" s="34">
        <v>490.00248974959999</v>
      </c>
      <c r="O103" s="34">
        <v>490.00259831379998</v>
      </c>
      <c r="P103" s="34">
        <v>490.00262395060003</v>
      </c>
      <c r="Q103" s="34">
        <v>490.00466981400001</v>
      </c>
      <c r="R103" s="34">
        <v>490.00698179199998</v>
      </c>
      <c r="S103" s="34">
        <v>1093.45703</v>
      </c>
      <c r="T103" s="34">
        <v>1093.45703</v>
      </c>
      <c r="U103" s="34">
        <v>1093.4571000000001</v>
      </c>
      <c r="V103" s="34">
        <v>1093.4571000000001</v>
      </c>
      <c r="W103" s="34">
        <v>1093.4576</v>
      </c>
      <c r="X103" s="34">
        <v>1093.4576999999999</v>
      </c>
      <c r="Y103" s="34">
        <v>1093.4576999999999</v>
      </c>
      <c r="Z103" s="34">
        <v>1297.2181</v>
      </c>
      <c r="AA103" s="34">
        <v>1297.2182</v>
      </c>
    </row>
    <row r="104" spans="1:27" x14ac:dyDescent="0.35">
      <c r="A104" s="31" t="s">
        <v>120</v>
      </c>
      <c r="B104" s="31" t="s">
        <v>72</v>
      </c>
      <c r="C104" s="34">
        <v>16.9300003051757</v>
      </c>
      <c r="D104" s="34">
        <v>18.0100002288818</v>
      </c>
      <c r="E104" s="34">
        <v>18.6800003051757</v>
      </c>
      <c r="F104" s="34">
        <v>28.889999389648398</v>
      </c>
      <c r="G104" s="34">
        <v>41.270000457763601</v>
      </c>
      <c r="H104" s="34">
        <v>53.400001525878899</v>
      </c>
      <c r="I104" s="34">
        <v>68.260002136230398</v>
      </c>
      <c r="J104" s="34">
        <v>84.400001525878906</v>
      </c>
      <c r="K104" s="34">
        <v>116.790000915527</v>
      </c>
      <c r="L104" s="34">
        <v>125.720001220703</v>
      </c>
      <c r="M104" s="34">
        <v>137.38999938964801</v>
      </c>
      <c r="N104" s="34">
        <v>151.66000366210901</v>
      </c>
      <c r="O104" s="34">
        <v>166.30999755859301</v>
      </c>
      <c r="P104" s="34">
        <v>186.69000244140599</v>
      </c>
      <c r="Q104" s="34">
        <v>214.38000488281199</v>
      </c>
      <c r="R104" s="34">
        <v>236.16000366210901</v>
      </c>
      <c r="S104" s="34">
        <v>254.38000488281199</v>
      </c>
      <c r="T104" s="34">
        <v>277.95001220703102</v>
      </c>
      <c r="U104" s="34">
        <v>305.54000854492102</v>
      </c>
      <c r="V104" s="34">
        <v>320.72000122070301</v>
      </c>
      <c r="W104" s="34">
        <v>335.29998779296801</v>
      </c>
      <c r="X104" s="34">
        <v>349.86999511718699</v>
      </c>
      <c r="Y104" s="34">
        <v>364.829986572265</v>
      </c>
      <c r="Z104" s="34">
        <v>380</v>
      </c>
      <c r="AA104" s="34">
        <v>395.82000732421801</v>
      </c>
    </row>
    <row r="106" spans="1:27" x14ac:dyDescent="0.35">
      <c r="A106" s="19" t="s">
        <v>117</v>
      </c>
      <c r="B106" s="19" t="s">
        <v>118</v>
      </c>
      <c r="C106" s="19" t="s">
        <v>75</v>
      </c>
      <c r="D106" s="19" t="s">
        <v>82</v>
      </c>
      <c r="E106" s="19" t="s">
        <v>83</v>
      </c>
      <c r="F106" s="19" t="s">
        <v>84</v>
      </c>
      <c r="G106" s="19" t="s">
        <v>85</v>
      </c>
      <c r="H106" s="19" t="s">
        <v>86</v>
      </c>
      <c r="I106" s="19" t="s">
        <v>87</v>
      </c>
      <c r="J106" s="19" t="s">
        <v>88</v>
      </c>
      <c r="K106" s="19" t="s">
        <v>89</v>
      </c>
      <c r="L106" s="19" t="s">
        <v>90</v>
      </c>
      <c r="M106" s="19" t="s">
        <v>91</v>
      </c>
      <c r="N106" s="19" t="s">
        <v>92</v>
      </c>
      <c r="O106" s="19" t="s">
        <v>93</v>
      </c>
      <c r="P106" s="19" t="s">
        <v>94</v>
      </c>
      <c r="Q106" s="19" t="s">
        <v>95</v>
      </c>
      <c r="R106" s="19" t="s">
        <v>96</v>
      </c>
      <c r="S106" s="19" t="s">
        <v>97</v>
      </c>
      <c r="T106" s="19" t="s">
        <v>98</v>
      </c>
      <c r="U106" s="19" t="s">
        <v>99</v>
      </c>
      <c r="V106" s="19" t="s">
        <v>100</v>
      </c>
      <c r="W106" s="19" t="s">
        <v>101</v>
      </c>
      <c r="X106" s="19" t="s">
        <v>102</v>
      </c>
      <c r="Y106" s="19" t="s">
        <v>103</v>
      </c>
      <c r="Z106" s="19" t="s">
        <v>104</v>
      </c>
      <c r="AA106" s="19" t="s">
        <v>105</v>
      </c>
    </row>
    <row r="107" spans="1:27" x14ac:dyDescent="0.35">
      <c r="A107" s="31" t="s">
        <v>121</v>
      </c>
      <c r="B107" s="31" t="s">
        <v>67</v>
      </c>
      <c r="C107" s="34">
        <v>75.330840047045996</v>
      </c>
      <c r="D107" s="34">
        <v>75.330843038735992</v>
      </c>
      <c r="E107" s="34">
        <v>75.330843087006002</v>
      </c>
      <c r="F107" s="34">
        <v>75.330843108305999</v>
      </c>
      <c r="G107" s="34">
        <v>75.330844195555997</v>
      </c>
      <c r="H107" s="34">
        <v>75.331328141805997</v>
      </c>
      <c r="I107" s="34">
        <v>75.331882215905992</v>
      </c>
      <c r="J107" s="34">
        <v>75.332126242705996</v>
      </c>
      <c r="K107" s="34">
        <v>75.332126546406002</v>
      </c>
      <c r="L107" s="34">
        <v>75.338471504705993</v>
      </c>
      <c r="M107" s="34">
        <v>75.338523052705995</v>
      </c>
      <c r="N107" s="34">
        <v>75.348345273706002</v>
      </c>
      <c r="O107" s="34">
        <v>20.018345808999999</v>
      </c>
      <c r="P107" s="34">
        <v>20.018346009999998</v>
      </c>
      <c r="Q107" s="34">
        <v>20.018346141999999</v>
      </c>
      <c r="R107" s="34">
        <v>20.018346234999999</v>
      </c>
      <c r="S107" s="34">
        <v>20.018346390000001</v>
      </c>
      <c r="T107" s="34">
        <v>20.018346628</v>
      </c>
      <c r="U107" s="34">
        <v>20.018348409000001</v>
      </c>
      <c r="V107" s="34">
        <v>20.018350845000001</v>
      </c>
      <c r="W107" s="34">
        <v>20.028373054999999</v>
      </c>
      <c r="X107" s="34">
        <v>20.028465206</v>
      </c>
      <c r="Y107" s="34">
        <v>20.028527811</v>
      </c>
      <c r="Z107" s="34">
        <v>388.10329999999999</v>
      </c>
      <c r="AA107" s="34">
        <v>388.10340000000002</v>
      </c>
    </row>
    <row r="108" spans="1:27" x14ac:dyDescent="0.35">
      <c r="A108" s="31" t="s">
        <v>121</v>
      </c>
      <c r="B108" s="31" t="s">
        <v>113</v>
      </c>
      <c r="C108" s="34">
        <v>0</v>
      </c>
      <c r="D108" s="34">
        <v>0</v>
      </c>
      <c r="E108" s="34">
        <v>0</v>
      </c>
      <c r="F108" s="34">
        <v>1.0286506000000001E-3</v>
      </c>
      <c r="G108" s="34">
        <v>1.1471317999999901E-3</v>
      </c>
      <c r="H108" s="34">
        <v>1.2135049000000001E-3</v>
      </c>
      <c r="I108" s="34">
        <v>1.2814270999999999E-3</v>
      </c>
      <c r="J108" s="34">
        <v>1.3833401000000001E-3</v>
      </c>
      <c r="K108" s="34">
        <v>1.4216771999999999E-3</v>
      </c>
      <c r="L108" s="34">
        <v>1.6330392999999901E-3</v>
      </c>
      <c r="M108" s="34">
        <v>1.6743986999999999E-3</v>
      </c>
      <c r="N108" s="34">
        <v>2.9091619999999999E-3</v>
      </c>
      <c r="O108" s="34">
        <v>2.9335134000000001E-3</v>
      </c>
      <c r="P108" s="34">
        <v>2.9690512E-3</v>
      </c>
      <c r="Q108" s="34">
        <v>3.7952906E-3</v>
      </c>
      <c r="R108" s="34">
        <v>3.8268467999999999E-3</v>
      </c>
      <c r="S108" s="34">
        <v>5.0914539999999996E-3</v>
      </c>
      <c r="T108" s="34">
        <v>5.1589469999999997E-3</v>
      </c>
      <c r="U108" s="34">
        <v>8.8319230000000002E-3</v>
      </c>
      <c r="V108" s="34">
        <v>8.8632309999999992E-3</v>
      </c>
      <c r="W108" s="34">
        <v>1.7971859999999999E-2</v>
      </c>
      <c r="X108" s="34">
        <v>1.8056743E-2</v>
      </c>
      <c r="Y108" s="34">
        <v>1.8075066000000001E-2</v>
      </c>
      <c r="Z108" s="34">
        <v>627.85735999999997</v>
      </c>
      <c r="AA108" s="34">
        <v>627.85735999999997</v>
      </c>
    </row>
    <row r="109" spans="1:27" x14ac:dyDescent="0.35">
      <c r="A109" s="31" t="s">
        <v>121</v>
      </c>
      <c r="B109" s="31" t="s">
        <v>72</v>
      </c>
      <c r="C109" s="34">
        <v>18.4500007629394</v>
      </c>
      <c r="D109" s="34">
        <v>19.270000457763601</v>
      </c>
      <c r="E109" s="34">
        <v>20.4500007629394</v>
      </c>
      <c r="F109" s="34">
        <v>31.590000152587798</v>
      </c>
      <c r="G109" s="34">
        <v>44.959999084472599</v>
      </c>
      <c r="H109" s="34">
        <v>59.560001373291001</v>
      </c>
      <c r="I109" s="34">
        <v>75.680000305175696</v>
      </c>
      <c r="J109" s="34">
        <v>92.480003356933594</v>
      </c>
      <c r="K109" s="34">
        <v>128.169998168945</v>
      </c>
      <c r="L109" s="34">
        <v>139.30999755859301</v>
      </c>
      <c r="M109" s="34">
        <v>152.07000732421801</v>
      </c>
      <c r="N109" s="34">
        <v>171.30999755859301</v>
      </c>
      <c r="O109" s="34">
        <v>187.38000488281199</v>
      </c>
      <c r="P109" s="34">
        <v>220.46000671386699</v>
      </c>
      <c r="Q109" s="34">
        <v>263.25</v>
      </c>
      <c r="R109" s="34">
        <v>286.30999755859301</v>
      </c>
      <c r="S109" s="34">
        <v>311.98001098632801</v>
      </c>
      <c r="T109" s="34">
        <v>341.14001464843699</v>
      </c>
      <c r="U109" s="34">
        <v>374</v>
      </c>
      <c r="V109" s="34">
        <v>393.510009765625</v>
      </c>
      <c r="W109" s="34">
        <v>411.239990234375</v>
      </c>
      <c r="X109" s="34">
        <v>427.72000122070301</v>
      </c>
      <c r="Y109" s="34">
        <v>444.350006103515</v>
      </c>
      <c r="Z109" s="34">
        <v>461.13000488281199</v>
      </c>
      <c r="AA109" s="34">
        <v>478.54000854492102</v>
      </c>
    </row>
    <row r="111" spans="1:27" x14ac:dyDescent="0.35">
      <c r="A111" s="19" t="s">
        <v>117</v>
      </c>
      <c r="B111" s="19" t="s">
        <v>118</v>
      </c>
      <c r="C111" s="19" t="s">
        <v>75</v>
      </c>
      <c r="D111" s="19" t="s">
        <v>82</v>
      </c>
      <c r="E111" s="19" t="s">
        <v>83</v>
      </c>
      <c r="F111" s="19" t="s">
        <v>84</v>
      </c>
      <c r="G111" s="19" t="s">
        <v>85</v>
      </c>
      <c r="H111" s="19" t="s">
        <v>86</v>
      </c>
      <c r="I111" s="19" t="s">
        <v>87</v>
      </c>
      <c r="J111" s="19" t="s">
        <v>88</v>
      </c>
      <c r="K111" s="19" t="s">
        <v>89</v>
      </c>
      <c r="L111" s="19" t="s">
        <v>90</v>
      </c>
      <c r="M111" s="19" t="s">
        <v>91</v>
      </c>
      <c r="N111" s="19" t="s">
        <v>92</v>
      </c>
      <c r="O111" s="19" t="s">
        <v>93</v>
      </c>
      <c r="P111" s="19" t="s">
        <v>94</v>
      </c>
      <c r="Q111" s="19" t="s">
        <v>95</v>
      </c>
      <c r="R111" s="19" t="s">
        <v>96</v>
      </c>
      <c r="S111" s="19" t="s">
        <v>97</v>
      </c>
      <c r="T111" s="19" t="s">
        <v>98</v>
      </c>
      <c r="U111" s="19" t="s">
        <v>99</v>
      </c>
      <c r="V111" s="19" t="s">
        <v>100</v>
      </c>
      <c r="W111" s="19" t="s">
        <v>101</v>
      </c>
      <c r="X111" s="19" t="s">
        <v>102</v>
      </c>
      <c r="Y111" s="19" t="s">
        <v>103</v>
      </c>
      <c r="Z111" s="19" t="s">
        <v>104</v>
      </c>
      <c r="AA111" s="19" t="s">
        <v>105</v>
      </c>
    </row>
    <row r="112" spans="1:27" x14ac:dyDescent="0.35">
      <c r="A112" s="31" t="s">
        <v>122</v>
      </c>
      <c r="B112" s="31" t="s">
        <v>67</v>
      </c>
      <c r="C112" s="34">
        <v>165.00096852314999</v>
      </c>
      <c r="D112" s="34">
        <v>165.00100124869999</v>
      </c>
      <c r="E112" s="34">
        <v>165.00100135630001</v>
      </c>
      <c r="F112" s="34">
        <v>165.00100137269999</v>
      </c>
      <c r="G112" s="34">
        <v>165.0010016798</v>
      </c>
      <c r="H112" s="34">
        <v>165.00134329540001</v>
      </c>
      <c r="I112" s="34">
        <v>165.001889331</v>
      </c>
      <c r="J112" s="34">
        <v>165.00214582149999</v>
      </c>
      <c r="K112" s="34">
        <v>165.0021461092</v>
      </c>
      <c r="L112" s="34">
        <v>135.00991856300001</v>
      </c>
      <c r="M112" s="34">
        <v>135.00995619700001</v>
      </c>
      <c r="N112" s="34">
        <v>665.23209999999995</v>
      </c>
      <c r="O112" s="34">
        <v>665.23209999999995</v>
      </c>
      <c r="P112" s="34">
        <v>640.23209999999995</v>
      </c>
      <c r="Q112" s="34">
        <v>640.23209999999995</v>
      </c>
      <c r="R112" s="34">
        <v>640.23209999999995</v>
      </c>
      <c r="S112" s="34">
        <v>697.79769999999996</v>
      </c>
      <c r="T112" s="34">
        <v>697.79769999999996</v>
      </c>
      <c r="U112" s="34">
        <v>697.79769999999996</v>
      </c>
      <c r="V112" s="34">
        <v>697.79769999999996</v>
      </c>
      <c r="W112" s="34">
        <v>943.0471</v>
      </c>
      <c r="X112" s="34">
        <v>943.04719999999998</v>
      </c>
      <c r="Y112" s="34">
        <v>943.04719999999998</v>
      </c>
      <c r="Z112" s="34">
        <v>1590.7534000000001</v>
      </c>
      <c r="AA112" s="34">
        <v>1580.7535</v>
      </c>
    </row>
    <row r="113" spans="1:27" x14ac:dyDescent="0.35">
      <c r="A113" s="31" t="s">
        <v>122</v>
      </c>
      <c r="B113" s="31" t="s">
        <v>113</v>
      </c>
      <c r="C113" s="34">
        <v>0</v>
      </c>
      <c r="D113" s="34">
        <v>0</v>
      </c>
      <c r="E113" s="34">
        <v>0</v>
      </c>
      <c r="F113" s="34">
        <v>6.8724869999999905E-4</v>
      </c>
      <c r="G113" s="34">
        <v>7.3357496999999999E-4</v>
      </c>
      <c r="H113" s="34">
        <v>7.852445E-4</v>
      </c>
      <c r="I113" s="34">
        <v>8.2870250000000002E-4</v>
      </c>
      <c r="J113" s="34">
        <v>8.7911216999999903E-4</v>
      </c>
      <c r="K113" s="34">
        <v>9.3904069999999995E-4</v>
      </c>
      <c r="L113" s="34">
        <v>1.0424503E-3</v>
      </c>
      <c r="M113" s="34">
        <v>1.0831478000000001E-3</v>
      </c>
      <c r="N113" s="34">
        <v>1.4693498000000001E-3</v>
      </c>
      <c r="O113" s="34">
        <v>1.4894882999999901E-3</v>
      </c>
      <c r="P113" s="34">
        <v>1.5344718E-3</v>
      </c>
      <c r="Q113" s="34">
        <v>1.8660591E-3</v>
      </c>
      <c r="R113" s="34">
        <v>2.0051622000000001E-3</v>
      </c>
      <c r="S113" s="34">
        <v>4.0917955000000002E-3</v>
      </c>
      <c r="T113" s="34">
        <v>4.1147913000000001E-3</v>
      </c>
      <c r="U113" s="34">
        <v>4.1355530000000001E-3</v>
      </c>
      <c r="V113" s="34">
        <v>4.1561129999999899E-3</v>
      </c>
      <c r="W113" s="34">
        <v>4.8852840000000002E-3</v>
      </c>
      <c r="X113" s="34">
        <v>4.9241134000000001E-3</v>
      </c>
      <c r="Y113" s="34">
        <v>4.93809E-3</v>
      </c>
      <c r="Z113" s="34">
        <v>6.1056013000000001E-3</v>
      </c>
      <c r="AA113" s="34">
        <v>6.1327376999999999E-3</v>
      </c>
    </row>
    <row r="114" spans="1:27" x14ac:dyDescent="0.35">
      <c r="A114" s="31" t="s">
        <v>122</v>
      </c>
      <c r="B114" s="31" t="s">
        <v>72</v>
      </c>
      <c r="C114" s="34">
        <v>33.060001373291001</v>
      </c>
      <c r="D114" s="34">
        <v>28.889999389648398</v>
      </c>
      <c r="E114" s="34">
        <v>25.4300003051757</v>
      </c>
      <c r="F114" s="34">
        <v>30.9799995422363</v>
      </c>
      <c r="G114" s="34">
        <v>36.770000457763601</v>
      </c>
      <c r="H114" s="34">
        <v>42.599998474121001</v>
      </c>
      <c r="I114" s="34">
        <v>48.409999847412102</v>
      </c>
      <c r="J114" s="34">
        <v>53.990001678466797</v>
      </c>
      <c r="K114" s="34">
        <v>62.369998931884702</v>
      </c>
      <c r="L114" s="34">
        <v>67.150001525878906</v>
      </c>
      <c r="M114" s="34">
        <v>71.099998474121094</v>
      </c>
      <c r="N114" s="34">
        <v>75.089996337890597</v>
      </c>
      <c r="O114" s="34">
        <v>78.889999389648395</v>
      </c>
      <c r="P114" s="34">
        <v>84.650001525878906</v>
      </c>
      <c r="Q114" s="34">
        <v>93.819999694824205</v>
      </c>
      <c r="R114" s="34">
        <v>99.879997253417898</v>
      </c>
      <c r="S114" s="34">
        <v>106.51000213623</v>
      </c>
      <c r="T114" s="34">
        <v>114.27999877929599</v>
      </c>
      <c r="U114" s="34">
        <v>123.199996948242</v>
      </c>
      <c r="V114" s="34">
        <v>127.09999847412099</v>
      </c>
      <c r="W114" s="34">
        <v>130.97999572753901</v>
      </c>
      <c r="X114" s="34">
        <v>134.88999938964801</v>
      </c>
      <c r="Y114" s="34">
        <v>138.89999389648401</v>
      </c>
      <c r="Z114" s="34">
        <v>142.88000488281199</v>
      </c>
      <c r="AA114" s="34">
        <v>147.009994506835</v>
      </c>
    </row>
    <row r="116" spans="1:27" x14ac:dyDescent="0.35">
      <c r="A116" s="19" t="s">
        <v>117</v>
      </c>
      <c r="B116" s="19" t="s">
        <v>118</v>
      </c>
      <c r="C116" s="19" t="s">
        <v>75</v>
      </c>
      <c r="D116" s="19" t="s">
        <v>82</v>
      </c>
      <c r="E116" s="19" t="s">
        <v>83</v>
      </c>
      <c r="F116" s="19" t="s">
        <v>84</v>
      </c>
      <c r="G116" s="19" t="s">
        <v>85</v>
      </c>
      <c r="H116" s="19" t="s">
        <v>86</v>
      </c>
      <c r="I116" s="19" t="s">
        <v>87</v>
      </c>
      <c r="J116" s="19" t="s">
        <v>88</v>
      </c>
      <c r="K116" s="19" t="s">
        <v>89</v>
      </c>
      <c r="L116" s="19" t="s">
        <v>90</v>
      </c>
      <c r="M116" s="19" t="s">
        <v>91</v>
      </c>
      <c r="N116" s="19" t="s">
        <v>92</v>
      </c>
      <c r="O116" s="19" t="s">
        <v>93</v>
      </c>
      <c r="P116" s="19" t="s">
        <v>94</v>
      </c>
      <c r="Q116" s="19" t="s">
        <v>95</v>
      </c>
      <c r="R116" s="19" t="s">
        <v>96</v>
      </c>
      <c r="S116" s="19" t="s">
        <v>97</v>
      </c>
      <c r="T116" s="19" t="s">
        <v>98</v>
      </c>
      <c r="U116" s="19" t="s">
        <v>99</v>
      </c>
      <c r="V116" s="19" t="s">
        <v>100</v>
      </c>
      <c r="W116" s="19" t="s">
        <v>101</v>
      </c>
      <c r="X116" s="19" t="s">
        <v>102</v>
      </c>
      <c r="Y116" s="19" t="s">
        <v>103</v>
      </c>
      <c r="Z116" s="19" t="s">
        <v>104</v>
      </c>
      <c r="AA116" s="19" t="s">
        <v>105</v>
      </c>
    </row>
    <row r="117" spans="1:27" x14ac:dyDescent="0.35">
      <c r="A117" s="31" t="s">
        <v>123</v>
      </c>
      <c r="B117" s="31" t="s">
        <v>67</v>
      </c>
      <c r="C117" s="34">
        <v>7.8103156E-4</v>
      </c>
      <c r="D117" s="34">
        <v>7.9018914000000004E-4</v>
      </c>
      <c r="E117" s="34">
        <v>7.9023549999999998E-4</v>
      </c>
      <c r="F117" s="34">
        <v>7.9025769999999996E-4</v>
      </c>
      <c r="G117" s="34">
        <v>7.9133983999999996E-4</v>
      </c>
      <c r="H117" s="34">
        <v>1.2097033E-3</v>
      </c>
      <c r="I117" s="34">
        <v>1.6639145E-3</v>
      </c>
      <c r="J117" s="34">
        <v>1.8443512E-3</v>
      </c>
      <c r="K117" s="34">
        <v>1.8445740999999999E-3</v>
      </c>
      <c r="L117" s="34">
        <v>4.268099E-3</v>
      </c>
      <c r="M117" s="34">
        <v>4.7500785000000002E-3</v>
      </c>
      <c r="N117" s="34">
        <v>5.74122E-3</v>
      </c>
      <c r="O117" s="34">
        <v>5.744781E-3</v>
      </c>
      <c r="P117" s="34">
        <v>5.7458709999999996E-3</v>
      </c>
      <c r="Q117" s="34">
        <v>5.7466547000000002E-3</v>
      </c>
      <c r="R117" s="34">
        <v>5.7470472999999996E-3</v>
      </c>
      <c r="S117" s="34">
        <v>6.0614655E-3</v>
      </c>
      <c r="T117" s="34">
        <v>6.0624642999999997E-3</v>
      </c>
      <c r="U117" s="34">
        <v>9.3239289999999999E-3</v>
      </c>
      <c r="V117" s="34">
        <v>9.3581359999999995E-3</v>
      </c>
      <c r="W117" s="34">
        <v>1.0072218000000001E-2</v>
      </c>
      <c r="X117" s="34">
        <v>1.0108427E-2</v>
      </c>
      <c r="Y117" s="34">
        <v>1.01938169999999E-2</v>
      </c>
      <c r="Z117" s="34">
        <v>1.21885439999999E-2</v>
      </c>
      <c r="AA117" s="34">
        <v>1.2297146E-2</v>
      </c>
    </row>
    <row r="118" spans="1:27" x14ac:dyDescent="0.35">
      <c r="A118" s="31" t="s">
        <v>123</v>
      </c>
      <c r="B118" s="31" t="s">
        <v>113</v>
      </c>
      <c r="C118" s="34">
        <v>0</v>
      </c>
      <c r="D118" s="34">
        <v>0</v>
      </c>
      <c r="E118" s="34">
        <v>0</v>
      </c>
      <c r="F118" s="34">
        <v>1.1926865E-3</v>
      </c>
      <c r="G118" s="34">
        <v>1.3312026000000001E-3</v>
      </c>
      <c r="H118" s="34">
        <v>1.3817056E-3</v>
      </c>
      <c r="I118" s="34">
        <v>1.4740623999999901E-3</v>
      </c>
      <c r="J118" s="34">
        <v>1.5608319E-3</v>
      </c>
      <c r="K118" s="34">
        <v>1.6114002999999999E-3</v>
      </c>
      <c r="L118" s="34">
        <v>1.6563197000000001E-3</v>
      </c>
      <c r="M118" s="34">
        <v>1.8587638999999999E-3</v>
      </c>
      <c r="N118" s="34">
        <v>2.0558626999999901E-3</v>
      </c>
      <c r="O118" s="34">
        <v>2.132269E-3</v>
      </c>
      <c r="P118" s="34">
        <v>2.2901538999999999E-3</v>
      </c>
      <c r="Q118" s="34">
        <v>2.4619566000000002E-3</v>
      </c>
      <c r="R118" s="34">
        <v>3.8086302E-3</v>
      </c>
      <c r="S118" s="34">
        <v>6.7087262999999996E-3</v>
      </c>
      <c r="T118" s="34">
        <v>6.7754929999999996E-3</v>
      </c>
      <c r="U118" s="34">
        <v>1.19740089999999E-2</v>
      </c>
      <c r="V118" s="34">
        <v>1.2007126999999999E-2</v>
      </c>
      <c r="W118" s="34">
        <v>1.31593619999999E-2</v>
      </c>
      <c r="X118" s="34">
        <v>1.3194413E-2</v>
      </c>
      <c r="Y118" s="34">
        <v>1.3228520000000001E-2</v>
      </c>
      <c r="Z118" s="34">
        <v>1.3262970000000001E-2</v>
      </c>
      <c r="AA118" s="34">
        <v>1.329902E-2</v>
      </c>
    </row>
    <row r="119" spans="1:27" x14ac:dyDescent="0.35">
      <c r="A119" s="31" t="s">
        <v>123</v>
      </c>
      <c r="B119" s="31" t="s">
        <v>72</v>
      </c>
      <c r="C119" s="34">
        <v>2.21000003814697</v>
      </c>
      <c r="D119" s="34">
        <v>2.25</v>
      </c>
      <c r="E119" s="34">
        <v>2.2599999904632502</v>
      </c>
      <c r="F119" s="34">
        <v>3.3900001049041699</v>
      </c>
      <c r="G119" s="34">
        <v>4.63000011444091</v>
      </c>
      <c r="H119" s="34">
        <v>5.9000000953674299</v>
      </c>
      <c r="I119" s="34">
        <v>7.3499999046325604</v>
      </c>
      <c r="J119" s="34">
        <v>8.8699998855590803</v>
      </c>
      <c r="K119" s="34">
        <v>12.1099996566772</v>
      </c>
      <c r="L119" s="34">
        <v>12.9099998474121</v>
      </c>
      <c r="M119" s="34">
        <v>13.9700002670288</v>
      </c>
      <c r="N119" s="34">
        <v>15.6800003051757</v>
      </c>
      <c r="O119" s="34">
        <v>16.899999618530199</v>
      </c>
      <c r="P119" s="34">
        <v>19.530000686645501</v>
      </c>
      <c r="Q119" s="34">
        <v>22.879999160766602</v>
      </c>
      <c r="R119" s="34">
        <v>24.629999160766602</v>
      </c>
      <c r="S119" s="34">
        <v>26.459999084472599</v>
      </c>
      <c r="T119" s="34">
        <v>28.4899997711181</v>
      </c>
      <c r="U119" s="34">
        <v>30.709999084472599</v>
      </c>
      <c r="V119" s="34">
        <v>31.690000534057599</v>
      </c>
      <c r="W119" s="34">
        <v>32.549999237060497</v>
      </c>
      <c r="X119" s="34">
        <v>33.380001068115199</v>
      </c>
      <c r="Y119" s="34">
        <v>34.209999084472599</v>
      </c>
      <c r="Z119" s="34">
        <v>35.020000457763601</v>
      </c>
      <c r="AA119" s="34">
        <v>35.849998474121001</v>
      </c>
    </row>
    <row r="122" spans="1:27" x14ac:dyDescent="0.35">
      <c r="A122" s="28" t="s">
        <v>125</v>
      </c>
    </row>
    <row r="123" spans="1:27" x14ac:dyDescent="0.35">
      <c r="A123" s="19" t="s">
        <v>117</v>
      </c>
      <c r="B123" s="19" t="s">
        <v>118</v>
      </c>
      <c r="C123" s="19" t="s">
        <v>75</v>
      </c>
      <c r="D123" s="19" t="s">
        <v>82</v>
      </c>
      <c r="E123" s="19" t="s">
        <v>83</v>
      </c>
      <c r="F123" s="19" t="s">
        <v>84</v>
      </c>
      <c r="G123" s="19" t="s">
        <v>85</v>
      </c>
      <c r="H123" s="19" t="s">
        <v>86</v>
      </c>
      <c r="I123" s="19" t="s">
        <v>87</v>
      </c>
      <c r="J123" s="19" t="s">
        <v>88</v>
      </c>
      <c r="K123" s="19" t="s">
        <v>89</v>
      </c>
      <c r="L123" s="19" t="s">
        <v>90</v>
      </c>
      <c r="M123" s="19" t="s">
        <v>91</v>
      </c>
      <c r="N123" s="19" t="s">
        <v>92</v>
      </c>
      <c r="O123" s="19" t="s">
        <v>93</v>
      </c>
      <c r="P123" s="19" t="s">
        <v>94</v>
      </c>
      <c r="Q123" s="19" t="s">
        <v>95</v>
      </c>
      <c r="R123" s="19" t="s">
        <v>96</v>
      </c>
      <c r="S123" s="19" t="s">
        <v>97</v>
      </c>
      <c r="T123" s="19" t="s">
        <v>98</v>
      </c>
      <c r="U123" s="19" t="s">
        <v>99</v>
      </c>
      <c r="V123" s="19" t="s">
        <v>100</v>
      </c>
      <c r="W123" s="19" t="s">
        <v>101</v>
      </c>
      <c r="X123" s="19" t="s">
        <v>102</v>
      </c>
      <c r="Y123" s="19" t="s">
        <v>103</v>
      </c>
      <c r="Z123" s="19" t="s">
        <v>104</v>
      </c>
      <c r="AA123" s="19" t="s">
        <v>105</v>
      </c>
    </row>
    <row r="124" spans="1:27" x14ac:dyDescent="0.35">
      <c r="A124" s="31" t="s">
        <v>38</v>
      </c>
      <c r="B124" s="31" t="s">
        <v>22</v>
      </c>
      <c r="C124" s="34">
        <v>0</v>
      </c>
      <c r="D124" s="34">
        <v>0</v>
      </c>
      <c r="E124" s="34">
        <v>0</v>
      </c>
      <c r="F124" s="34">
        <v>0</v>
      </c>
      <c r="G124" s="34">
        <v>0</v>
      </c>
      <c r="H124" s="34">
        <v>0</v>
      </c>
      <c r="I124" s="34">
        <v>0</v>
      </c>
      <c r="J124" s="34">
        <v>0</v>
      </c>
      <c r="K124" s="34">
        <v>0</v>
      </c>
      <c r="L124" s="34">
        <v>0</v>
      </c>
      <c r="M124" s="34">
        <v>0</v>
      </c>
      <c r="N124" s="34">
        <v>0</v>
      </c>
      <c r="O124" s="34">
        <v>0</v>
      </c>
      <c r="P124" s="34">
        <v>0</v>
      </c>
      <c r="Q124" s="34">
        <v>0</v>
      </c>
      <c r="R124" s="34">
        <v>0</v>
      </c>
      <c r="S124" s="34">
        <v>0</v>
      </c>
      <c r="T124" s="34">
        <v>0</v>
      </c>
      <c r="U124" s="34">
        <v>0</v>
      </c>
      <c r="V124" s="34">
        <v>0</v>
      </c>
      <c r="W124" s="34">
        <v>0</v>
      </c>
      <c r="X124" s="34">
        <v>0</v>
      </c>
      <c r="Y124" s="34">
        <v>0</v>
      </c>
      <c r="Z124" s="34">
        <v>0</v>
      </c>
      <c r="AA124" s="34">
        <v>0</v>
      </c>
    </row>
    <row r="125" spans="1:27" collapsed="1" x14ac:dyDescent="0.35">
      <c r="A125" s="31" t="s">
        <v>38</v>
      </c>
      <c r="B125" s="31" t="s">
        <v>73</v>
      </c>
      <c r="C125" s="34">
        <v>544.70000000000005</v>
      </c>
      <c r="D125" s="34">
        <v>647.30000000000007</v>
      </c>
      <c r="E125" s="34">
        <v>764.30000000000007</v>
      </c>
      <c r="F125" s="34">
        <v>905.6</v>
      </c>
      <c r="G125" s="34">
        <v>1081.3</v>
      </c>
      <c r="H125" s="34">
        <v>1289.8999999999999</v>
      </c>
      <c r="I125" s="34">
        <v>1455.7</v>
      </c>
      <c r="J125" s="34">
        <v>1635.5</v>
      </c>
      <c r="K125" s="34">
        <v>1925.3</v>
      </c>
      <c r="L125" s="34">
        <v>2247</v>
      </c>
      <c r="M125" s="34">
        <v>2756.6999999999994</v>
      </c>
      <c r="N125" s="34">
        <v>3073.7999999999997</v>
      </c>
      <c r="O125" s="34">
        <v>3416.8</v>
      </c>
      <c r="P125" s="34">
        <v>3717.5</v>
      </c>
      <c r="Q125" s="34">
        <v>4007.2000000000003</v>
      </c>
      <c r="R125" s="34">
        <v>4270.8999999999996</v>
      </c>
      <c r="S125" s="34">
        <v>4520.2</v>
      </c>
      <c r="T125" s="34">
        <v>4758.2999999999993</v>
      </c>
      <c r="U125" s="34">
        <v>4983.6000000000004</v>
      </c>
      <c r="V125" s="34">
        <v>5202</v>
      </c>
      <c r="W125" s="34">
        <v>5423.5</v>
      </c>
      <c r="X125" s="34">
        <v>5651.2</v>
      </c>
      <c r="Y125" s="34">
        <v>5870.5</v>
      </c>
      <c r="Z125" s="34">
        <v>5983.1</v>
      </c>
      <c r="AA125" s="34">
        <v>6093.9</v>
      </c>
    </row>
    <row r="126" spans="1:27" collapsed="1" x14ac:dyDescent="0.35">
      <c r="A126" s="31" t="s">
        <v>38</v>
      </c>
      <c r="B126" s="31" t="s">
        <v>74</v>
      </c>
      <c r="C126" s="34">
        <v>544.70000000000005</v>
      </c>
      <c r="D126" s="34">
        <v>647.30000000000007</v>
      </c>
      <c r="E126" s="34">
        <v>764.30000000000007</v>
      </c>
      <c r="F126" s="34">
        <v>905.6</v>
      </c>
      <c r="G126" s="34">
        <v>1081.3</v>
      </c>
      <c r="H126" s="34">
        <v>1289.8999999999999</v>
      </c>
      <c r="I126" s="34">
        <v>1455.7</v>
      </c>
      <c r="J126" s="34">
        <v>1635.5</v>
      </c>
      <c r="K126" s="34">
        <v>1925.3</v>
      </c>
      <c r="L126" s="34">
        <v>2247</v>
      </c>
      <c r="M126" s="34">
        <v>2756.6999999999994</v>
      </c>
      <c r="N126" s="34">
        <v>3073.7999999999997</v>
      </c>
      <c r="O126" s="34">
        <v>3416.8</v>
      </c>
      <c r="P126" s="34">
        <v>3717.5</v>
      </c>
      <c r="Q126" s="34">
        <v>4007.2000000000003</v>
      </c>
      <c r="R126" s="34">
        <v>4270.8999999999996</v>
      </c>
      <c r="S126" s="34">
        <v>4520.2</v>
      </c>
      <c r="T126" s="34">
        <v>4758.2999999999993</v>
      </c>
      <c r="U126" s="34">
        <v>4983.6000000000004</v>
      </c>
      <c r="V126" s="34">
        <v>5202</v>
      </c>
      <c r="W126" s="34">
        <v>5423.5</v>
      </c>
      <c r="X126" s="34">
        <v>5651.2</v>
      </c>
      <c r="Y126" s="34">
        <v>5870.5</v>
      </c>
      <c r="Z126" s="34">
        <v>5983.1</v>
      </c>
      <c r="AA126" s="34">
        <v>6093.9</v>
      </c>
    </row>
    <row r="128" spans="1:27" x14ac:dyDescent="0.35">
      <c r="A128" s="19" t="s">
        <v>117</v>
      </c>
      <c r="B128" s="19" t="s">
        <v>118</v>
      </c>
      <c r="C128" s="19" t="s">
        <v>75</v>
      </c>
      <c r="D128" s="19" t="s">
        <v>82</v>
      </c>
      <c r="E128" s="19" t="s">
        <v>83</v>
      </c>
      <c r="F128" s="19" t="s">
        <v>84</v>
      </c>
      <c r="G128" s="19" t="s">
        <v>85</v>
      </c>
      <c r="H128" s="19" t="s">
        <v>86</v>
      </c>
      <c r="I128" s="19" t="s">
        <v>87</v>
      </c>
      <c r="J128" s="19" t="s">
        <v>88</v>
      </c>
      <c r="K128" s="19" t="s">
        <v>89</v>
      </c>
      <c r="L128" s="19" t="s">
        <v>90</v>
      </c>
      <c r="M128" s="19" t="s">
        <v>91</v>
      </c>
      <c r="N128" s="19" t="s">
        <v>92</v>
      </c>
      <c r="O128" s="19" t="s">
        <v>93</v>
      </c>
      <c r="P128" s="19" t="s">
        <v>94</v>
      </c>
      <c r="Q128" s="19" t="s">
        <v>95</v>
      </c>
      <c r="R128" s="19" t="s">
        <v>96</v>
      </c>
      <c r="S128" s="19" t="s">
        <v>97</v>
      </c>
      <c r="T128" s="19" t="s">
        <v>98</v>
      </c>
      <c r="U128" s="19" t="s">
        <v>99</v>
      </c>
      <c r="V128" s="19" t="s">
        <v>100</v>
      </c>
      <c r="W128" s="19" t="s">
        <v>101</v>
      </c>
      <c r="X128" s="19" t="s">
        <v>102</v>
      </c>
      <c r="Y128" s="19" t="s">
        <v>103</v>
      </c>
      <c r="Z128" s="19" t="s">
        <v>104</v>
      </c>
      <c r="AA128" s="19" t="s">
        <v>105</v>
      </c>
    </row>
    <row r="129" spans="1:27" x14ac:dyDescent="0.35">
      <c r="A129" s="31" t="s">
        <v>119</v>
      </c>
      <c r="B129" s="31" t="s">
        <v>22</v>
      </c>
      <c r="C129" s="27">
        <v>0</v>
      </c>
      <c r="D129" s="27">
        <v>0</v>
      </c>
      <c r="E129" s="27">
        <v>0</v>
      </c>
      <c r="F129" s="27">
        <v>0</v>
      </c>
      <c r="G129" s="27">
        <v>0</v>
      </c>
      <c r="H129" s="27">
        <v>0</v>
      </c>
      <c r="I129" s="27">
        <v>0</v>
      </c>
      <c r="J129" s="27">
        <v>0</v>
      </c>
      <c r="K129" s="27">
        <v>0</v>
      </c>
      <c r="L129" s="27">
        <v>0</v>
      </c>
      <c r="M129" s="27">
        <v>0</v>
      </c>
      <c r="N129" s="27">
        <v>0</v>
      </c>
      <c r="O129" s="27">
        <v>0</v>
      </c>
      <c r="P129" s="27">
        <v>0</v>
      </c>
      <c r="Q129" s="27">
        <v>0</v>
      </c>
      <c r="R129" s="27">
        <v>0</v>
      </c>
      <c r="S129" s="27">
        <v>0</v>
      </c>
      <c r="T129" s="27">
        <v>0</v>
      </c>
      <c r="U129" s="27">
        <v>0</v>
      </c>
      <c r="V129" s="27">
        <v>0</v>
      </c>
      <c r="W129" s="27">
        <v>0</v>
      </c>
      <c r="X129" s="27">
        <v>0</v>
      </c>
      <c r="Y129" s="27">
        <v>0</v>
      </c>
      <c r="Z129" s="27">
        <v>0</v>
      </c>
      <c r="AA129" s="27">
        <v>0</v>
      </c>
    </row>
    <row r="130" spans="1:27" x14ac:dyDescent="0.35">
      <c r="A130" s="31" t="s">
        <v>119</v>
      </c>
      <c r="B130" s="31" t="s">
        <v>73</v>
      </c>
      <c r="C130" s="34">
        <v>206.2</v>
      </c>
      <c r="D130" s="34">
        <v>230.60000000000002</v>
      </c>
      <c r="E130" s="34">
        <v>279.90000000000003</v>
      </c>
      <c r="F130" s="34">
        <v>339.5</v>
      </c>
      <c r="G130" s="34">
        <v>412.8</v>
      </c>
      <c r="H130" s="34">
        <v>493.9</v>
      </c>
      <c r="I130" s="34">
        <v>545.79999999999995</v>
      </c>
      <c r="J130" s="34">
        <v>606.1</v>
      </c>
      <c r="K130" s="34">
        <v>706.2</v>
      </c>
      <c r="L130" s="34">
        <v>814.09999999999991</v>
      </c>
      <c r="M130" s="34">
        <v>985.7</v>
      </c>
      <c r="N130" s="34">
        <v>1082.6000000000001</v>
      </c>
      <c r="O130" s="34">
        <v>1195.3</v>
      </c>
      <c r="P130" s="34">
        <v>1293.4000000000001</v>
      </c>
      <c r="Q130" s="34">
        <v>1388.4</v>
      </c>
      <c r="R130" s="34">
        <v>1472.6</v>
      </c>
      <c r="S130" s="34">
        <v>1550.4999999999998</v>
      </c>
      <c r="T130" s="34">
        <v>1624.8</v>
      </c>
      <c r="U130" s="34">
        <v>1693.8</v>
      </c>
      <c r="V130" s="34">
        <v>1760.5</v>
      </c>
      <c r="W130" s="34">
        <v>1829.4</v>
      </c>
      <c r="X130" s="34">
        <v>1900.5000000000002</v>
      </c>
      <c r="Y130" s="34">
        <v>1969.8000000000002</v>
      </c>
      <c r="Z130" s="34">
        <v>2006.5</v>
      </c>
      <c r="AA130" s="34">
        <v>2042.6999999999998</v>
      </c>
    </row>
    <row r="131" spans="1:27" x14ac:dyDescent="0.35">
      <c r="A131" s="31" t="s">
        <v>119</v>
      </c>
      <c r="B131" s="31" t="s">
        <v>74</v>
      </c>
      <c r="C131" s="34">
        <v>206.2</v>
      </c>
      <c r="D131" s="34">
        <v>230.60000000000002</v>
      </c>
      <c r="E131" s="34">
        <v>279.90000000000003</v>
      </c>
      <c r="F131" s="34">
        <v>339.5</v>
      </c>
      <c r="G131" s="34">
        <v>412.8</v>
      </c>
      <c r="H131" s="34">
        <v>493.9</v>
      </c>
      <c r="I131" s="34">
        <v>545.79999999999995</v>
      </c>
      <c r="J131" s="34">
        <v>606.1</v>
      </c>
      <c r="K131" s="34">
        <v>706.2</v>
      </c>
      <c r="L131" s="34">
        <v>814.09999999999991</v>
      </c>
      <c r="M131" s="34">
        <v>985.7</v>
      </c>
      <c r="N131" s="34">
        <v>1082.6000000000001</v>
      </c>
      <c r="O131" s="34">
        <v>1195.3</v>
      </c>
      <c r="P131" s="34">
        <v>1293.4000000000001</v>
      </c>
      <c r="Q131" s="34">
        <v>1388.4</v>
      </c>
      <c r="R131" s="34">
        <v>1472.6</v>
      </c>
      <c r="S131" s="34">
        <v>1550.4999999999998</v>
      </c>
      <c r="T131" s="34">
        <v>1624.8</v>
      </c>
      <c r="U131" s="34">
        <v>1693.8</v>
      </c>
      <c r="V131" s="34">
        <v>1760.5</v>
      </c>
      <c r="W131" s="34">
        <v>1829.4</v>
      </c>
      <c r="X131" s="34">
        <v>1900.5000000000002</v>
      </c>
      <c r="Y131" s="34">
        <v>1969.8000000000002</v>
      </c>
      <c r="Z131" s="34">
        <v>2006.5</v>
      </c>
      <c r="AA131" s="34">
        <v>2042.6999999999998</v>
      </c>
    </row>
    <row r="133" spans="1:27" x14ac:dyDescent="0.35">
      <c r="A133" s="19" t="s">
        <v>117</v>
      </c>
      <c r="B133" s="19" t="s">
        <v>118</v>
      </c>
      <c r="C133" s="19" t="s">
        <v>75</v>
      </c>
      <c r="D133" s="19" t="s">
        <v>82</v>
      </c>
      <c r="E133" s="19" t="s">
        <v>83</v>
      </c>
      <c r="F133" s="19" t="s">
        <v>84</v>
      </c>
      <c r="G133" s="19" t="s">
        <v>85</v>
      </c>
      <c r="H133" s="19" t="s">
        <v>86</v>
      </c>
      <c r="I133" s="19" t="s">
        <v>87</v>
      </c>
      <c r="J133" s="19" t="s">
        <v>88</v>
      </c>
      <c r="K133" s="19" t="s">
        <v>89</v>
      </c>
      <c r="L133" s="19" t="s">
        <v>90</v>
      </c>
      <c r="M133" s="19" t="s">
        <v>91</v>
      </c>
      <c r="N133" s="19" t="s">
        <v>92</v>
      </c>
      <c r="O133" s="19" t="s">
        <v>93</v>
      </c>
      <c r="P133" s="19" t="s">
        <v>94</v>
      </c>
      <c r="Q133" s="19" t="s">
        <v>95</v>
      </c>
      <c r="R133" s="19" t="s">
        <v>96</v>
      </c>
      <c r="S133" s="19" t="s">
        <v>97</v>
      </c>
      <c r="T133" s="19" t="s">
        <v>98</v>
      </c>
      <c r="U133" s="19" t="s">
        <v>99</v>
      </c>
      <c r="V133" s="19" t="s">
        <v>100</v>
      </c>
      <c r="W133" s="19" t="s">
        <v>101</v>
      </c>
      <c r="X133" s="19" t="s">
        <v>102</v>
      </c>
      <c r="Y133" s="19" t="s">
        <v>103</v>
      </c>
      <c r="Z133" s="19" t="s">
        <v>104</v>
      </c>
      <c r="AA133" s="19" t="s">
        <v>105</v>
      </c>
    </row>
    <row r="134" spans="1:27" x14ac:dyDescent="0.35">
      <c r="A134" s="31" t="s">
        <v>120</v>
      </c>
      <c r="B134" s="31" t="s">
        <v>22</v>
      </c>
      <c r="C134" s="27">
        <v>0</v>
      </c>
      <c r="D134" s="27">
        <v>0</v>
      </c>
      <c r="E134" s="27">
        <v>0</v>
      </c>
      <c r="F134" s="27">
        <v>0</v>
      </c>
      <c r="G134" s="27">
        <v>0</v>
      </c>
      <c r="H134" s="27">
        <v>0</v>
      </c>
      <c r="I134" s="27">
        <v>0</v>
      </c>
      <c r="J134" s="27">
        <v>0</v>
      </c>
      <c r="K134" s="27">
        <v>0</v>
      </c>
      <c r="L134" s="27">
        <v>0</v>
      </c>
      <c r="M134" s="27">
        <v>0</v>
      </c>
      <c r="N134" s="27">
        <v>0</v>
      </c>
      <c r="O134" s="27">
        <v>0</v>
      </c>
      <c r="P134" s="27">
        <v>0</v>
      </c>
      <c r="Q134" s="27">
        <v>0</v>
      </c>
      <c r="R134" s="27">
        <v>0</v>
      </c>
      <c r="S134" s="27">
        <v>0</v>
      </c>
      <c r="T134" s="27">
        <v>0</v>
      </c>
      <c r="U134" s="27">
        <v>0</v>
      </c>
      <c r="V134" s="27">
        <v>0</v>
      </c>
      <c r="W134" s="27">
        <v>0</v>
      </c>
      <c r="X134" s="27">
        <v>0</v>
      </c>
      <c r="Y134" s="27">
        <v>0</v>
      </c>
      <c r="Z134" s="27">
        <v>0</v>
      </c>
      <c r="AA134" s="27">
        <v>0</v>
      </c>
    </row>
    <row r="135" spans="1:27" x14ac:dyDescent="0.35">
      <c r="A135" s="31" t="s">
        <v>120</v>
      </c>
      <c r="B135" s="31" t="s">
        <v>73</v>
      </c>
      <c r="C135" s="34">
        <v>92.7</v>
      </c>
      <c r="D135" s="34">
        <v>104.9</v>
      </c>
      <c r="E135" s="34">
        <v>129.20000000000002</v>
      </c>
      <c r="F135" s="34">
        <v>159.1</v>
      </c>
      <c r="G135" s="34">
        <v>194.9</v>
      </c>
      <c r="H135" s="34">
        <v>236.70000000000002</v>
      </c>
      <c r="I135" s="34">
        <v>269</v>
      </c>
      <c r="J135" s="34">
        <v>303</v>
      </c>
      <c r="K135" s="34">
        <v>354</v>
      </c>
      <c r="L135" s="34">
        <v>433.70000000000005</v>
      </c>
      <c r="M135" s="34">
        <v>547.4</v>
      </c>
      <c r="N135" s="34">
        <v>624.5</v>
      </c>
      <c r="O135" s="34">
        <v>711.09999999999991</v>
      </c>
      <c r="P135" s="34">
        <v>789.4</v>
      </c>
      <c r="Q135" s="34">
        <v>864.80000000000007</v>
      </c>
      <c r="R135" s="34">
        <v>936.09999999999991</v>
      </c>
      <c r="S135" s="34">
        <v>1004.8</v>
      </c>
      <c r="T135" s="34">
        <v>1069.3</v>
      </c>
      <c r="U135" s="34">
        <v>1129.6999999999998</v>
      </c>
      <c r="V135" s="34">
        <v>1188.8</v>
      </c>
      <c r="W135" s="34">
        <v>1247.3</v>
      </c>
      <c r="X135" s="34">
        <v>1307</v>
      </c>
      <c r="Y135" s="34">
        <v>1365.4</v>
      </c>
      <c r="Z135" s="34">
        <v>1395.4</v>
      </c>
      <c r="AA135" s="34">
        <v>1425</v>
      </c>
    </row>
    <row r="136" spans="1:27" x14ac:dyDescent="0.35">
      <c r="A136" s="31" t="s">
        <v>120</v>
      </c>
      <c r="B136" s="31" t="s">
        <v>74</v>
      </c>
      <c r="C136" s="34">
        <v>92.7</v>
      </c>
      <c r="D136" s="34">
        <v>104.9</v>
      </c>
      <c r="E136" s="34">
        <v>129.20000000000002</v>
      </c>
      <c r="F136" s="34">
        <v>159.1</v>
      </c>
      <c r="G136" s="34">
        <v>194.9</v>
      </c>
      <c r="H136" s="34">
        <v>236.70000000000002</v>
      </c>
      <c r="I136" s="34">
        <v>269</v>
      </c>
      <c r="J136" s="34">
        <v>303</v>
      </c>
      <c r="K136" s="34">
        <v>354</v>
      </c>
      <c r="L136" s="34">
        <v>433.70000000000005</v>
      </c>
      <c r="M136" s="34">
        <v>547.4</v>
      </c>
      <c r="N136" s="34">
        <v>624.5</v>
      </c>
      <c r="O136" s="34">
        <v>711.09999999999991</v>
      </c>
      <c r="P136" s="34">
        <v>789.4</v>
      </c>
      <c r="Q136" s="34">
        <v>864.80000000000007</v>
      </c>
      <c r="R136" s="34">
        <v>936.09999999999991</v>
      </c>
      <c r="S136" s="34">
        <v>1004.8</v>
      </c>
      <c r="T136" s="34">
        <v>1069.3</v>
      </c>
      <c r="U136" s="34">
        <v>1129.6999999999998</v>
      </c>
      <c r="V136" s="34">
        <v>1188.8</v>
      </c>
      <c r="W136" s="34">
        <v>1247.3</v>
      </c>
      <c r="X136" s="34">
        <v>1307</v>
      </c>
      <c r="Y136" s="34">
        <v>1365.4</v>
      </c>
      <c r="Z136" s="34">
        <v>1395.4</v>
      </c>
      <c r="AA136" s="34">
        <v>1425</v>
      </c>
    </row>
    <row r="138" spans="1:27" x14ac:dyDescent="0.35">
      <c r="A138" s="19" t="s">
        <v>117</v>
      </c>
      <c r="B138" s="19" t="s">
        <v>118</v>
      </c>
      <c r="C138" s="19" t="s">
        <v>75</v>
      </c>
      <c r="D138" s="19" t="s">
        <v>82</v>
      </c>
      <c r="E138" s="19" t="s">
        <v>83</v>
      </c>
      <c r="F138" s="19" t="s">
        <v>84</v>
      </c>
      <c r="G138" s="19" t="s">
        <v>85</v>
      </c>
      <c r="H138" s="19" t="s">
        <v>86</v>
      </c>
      <c r="I138" s="19" t="s">
        <v>87</v>
      </c>
      <c r="J138" s="19" t="s">
        <v>88</v>
      </c>
      <c r="K138" s="19" t="s">
        <v>89</v>
      </c>
      <c r="L138" s="19" t="s">
        <v>90</v>
      </c>
      <c r="M138" s="19" t="s">
        <v>91</v>
      </c>
      <c r="N138" s="19" t="s">
        <v>92</v>
      </c>
      <c r="O138" s="19" t="s">
        <v>93</v>
      </c>
      <c r="P138" s="19" t="s">
        <v>94</v>
      </c>
      <c r="Q138" s="19" t="s">
        <v>95</v>
      </c>
      <c r="R138" s="19" t="s">
        <v>96</v>
      </c>
      <c r="S138" s="19" t="s">
        <v>97</v>
      </c>
      <c r="T138" s="19" t="s">
        <v>98</v>
      </c>
      <c r="U138" s="19" t="s">
        <v>99</v>
      </c>
      <c r="V138" s="19" t="s">
        <v>100</v>
      </c>
      <c r="W138" s="19" t="s">
        <v>101</v>
      </c>
      <c r="X138" s="19" t="s">
        <v>102</v>
      </c>
      <c r="Y138" s="19" t="s">
        <v>103</v>
      </c>
      <c r="Z138" s="19" t="s">
        <v>104</v>
      </c>
      <c r="AA138" s="19" t="s">
        <v>105</v>
      </c>
    </row>
    <row r="139" spans="1:27" x14ac:dyDescent="0.35">
      <c r="A139" s="31" t="s">
        <v>121</v>
      </c>
      <c r="B139" s="31" t="s">
        <v>22</v>
      </c>
      <c r="C139" s="27">
        <v>0</v>
      </c>
      <c r="D139" s="27">
        <v>0</v>
      </c>
      <c r="E139" s="27">
        <v>0</v>
      </c>
      <c r="F139" s="27">
        <v>0</v>
      </c>
      <c r="G139" s="27">
        <v>0</v>
      </c>
      <c r="H139" s="27">
        <v>0</v>
      </c>
      <c r="I139" s="27">
        <v>0</v>
      </c>
      <c r="J139" s="27">
        <v>0</v>
      </c>
      <c r="K139" s="27">
        <v>0</v>
      </c>
      <c r="L139" s="27">
        <v>0</v>
      </c>
      <c r="M139" s="27">
        <v>0</v>
      </c>
      <c r="N139" s="27">
        <v>0</v>
      </c>
      <c r="O139" s="27">
        <v>0</v>
      </c>
      <c r="P139" s="27">
        <v>0</v>
      </c>
      <c r="Q139" s="27">
        <v>0</v>
      </c>
      <c r="R139" s="27">
        <v>0</v>
      </c>
      <c r="S139" s="27">
        <v>0</v>
      </c>
      <c r="T139" s="27">
        <v>0</v>
      </c>
      <c r="U139" s="27">
        <v>0</v>
      </c>
      <c r="V139" s="27">
        <v>0</v>
      </c>
      <c r="W139" s="27">
        <v>0</v>
      </c>
      <c r="X139" s="27">
        <v>0</v>
      </c>
      <c r="Y139" s="27">
        <v>0</v>
      </c>
      <c r="Z139" s="27">
        <v>0</v>
      </c>
      <c r="AA139" s="27">
        <v>0</v>
      </c>
    </row>
    <row r="140" spans="1:27" x14ac:dyDescent="0.35">
      <c r="A140" s="31" t="s">
        <v>121</v>
      </c>
      <c r="B140" s="31" t="s">
        <v>73</v>
      </c>
      <c r="C140" s="34">
        <v>119.3</v>
      </c>
      <c r="D140" s="34">
        <v>144.5</v>
      </c>
      <c r="E140" s="34">
        <v>174.6</v>
      </c>
      <c r="F140" s="34">
        <v>210.9</v>
      </c>
      <c r="G140" s="34">
        <v>260.8</v>
      </c>
      <c r="H140" s="34">
        <v>322.39999999999998</v>
      </c>
      <c r="I140" s="34">
        <v>382</v>
      </c>
      <c r="J140" s="34">
        <v>445</v>
      </c>
      <c r="K140" s="34">
        <v>550.79999999999995</v>
      </c>
      <c r="L140" s="34">
        <v>649.20000000000005</v>
      </c>
      <c r="M140" s="34">
        <v>807.8</v>
      </c>
      <c r="N140" s="34">
        <v>920.49999999999989</v>
      </c>
      <c r="O140" s="34">
        <v>1028.7</v>
      </c>
      <c r="P140" s="34">
        <v>1122.2</v>
      </c>
      <c r="Q140" s="34">
        <v>1211.5999999999999</v>
      </c>
      <c r="R140" s="34">
        <v>1293.0999999999999</v>
      </c>
      <c r="S140" s="34">
        <v>1372.3</v>
      </c>
      <c r="T140" s="34">
        <v>1450.8</v>
      </c>
      <c r="U140" s="34">
        <v>1527.0000000000002</v>
      </c>
      <c r="V140" s="34">
        <v>1601</v>
      </c>
      <c r="W140" s="34">
        <v>1676.6</v>
      </c>
      <c r="X140" s="34">
        <v>1752.7999999999997</v>
      </c>
      <c r="Y140" s="34">
        <v>1824.8000000000002</v>
      </c>
      <c r="Z140" s="34">
        <v>1861.6</v>
      </c>
      <c r="AA140" s="34">
        <v>1898</v>
      </c>
    </row>
    <row r="141" spans="1:27" x14ac:dyDescent="0.35">
      <c r="A141" s="31" t="s">
        <v>121</v>
      </c>
      <c r="B141" s="31" t="s">
        <v>74</v>
      </c>
      <c r="C141" s="34">
        <v>119.3</v>
      </c>
      <c r="D141" s="34">
        <v>144.5</v>
      </c>
      <c r="E141" s="34">
        <v>174.6</v>
      </c>
      <c r="F141" s="34">
        <v>210.9</v>
      </c>
      <c r="G141" s="34">
        <v>260.8</v>
      </c>
      <c r="H141" s="34">
        <v>322.39999999999998</v>
      </c>
      <c r="I141" s="34">
        <v>382</v>
      </c>
      <c r="J141" s="34">
        <v>445</v>
      </c>
      <c r="K141" s="34">
        <v>550.79999999999995</v>
      </c>
      <c r="L141" s="34">
        <v>649.20000000000005</v>
      </c>
      <c r="M141" s="34">
        <v>807.8</v>
      </c>
      <c r="N141" s="34">
        <v>920.49999999999989</v>
      </c>
      <c r="O141" s="34">
        <v>1028.7</v>
      </c>
      <c r="P141" s="34">
        <v>1122.2</v>
      </c>
      <c r="Q141" s="34">
        <v>1211.5999999999999</v>
      </c>
      <c r="R141" s="34">
        <v>1293.0999999999999</v>
      </c>
      <c r="S141" s="34">
        <v>1372.3</v>
      </c>
      <c r="T141" s="34">
        <v>1450.8</v>
      </c>
      <c r="U141" s="34">
        <v>1527.0000000000002</v>
      </c>
      <c r="V141" s="34">
        <v>1601</v>
      </c>
      <c r="W141" s="34">
        <v>1676.6</v>
      </c>
      <c r="X141" s="34">
        <v>1752.7999999999997</v>
      </c>
      <c r="Y141" s="34">
        <v>1824.8000000000002</v>
      </c>
      <c r="Z141" s="34">
        <v>1861.6</v>
      </c>
      <c r="AA141" s="34">
        <v>1898</v>
      </c>
    </row>
    <row r="143" spans="1:27" x14ac:dyDescent="0.35">
      <c r="A143" s="19" t="s">
        <v>117</v>
      </c>
      <c r="B143" s="19" t="s">
        <v>118</v>
      </c>
      <c r="C143" s="19" t="s">
        <v>75</v>
      </c>
      <c r="D143" s="19" t="s">
        <v>82</v>
      </c>
      <c r="E143" s="19" t="s">
        <v>83</v>
      </c>
      <c r="F143" s="19" t="s">
        <v>84</v>
      </c>
      <c r="G143" s="19" t="s">
        <v>85</v>
      </c>
      <c r="H143" s="19" t="s">
        <v>86</v>
      </c>
      <c r="I143" s="19" t="s">
        <v>87</v>
      </c>
      <c r="J143" s="19" t="s">
        <v>88</v>
      </c>
      <c r="K143" s="19" t="s">
        <v>89</v>
      </c>
      <c r="L143" s="19" t="s">
        <v>90</v>
      </c>
      <c r="M143" s="19" t="s">
        <v>91</v>
      </c>
      <c r="N143" s="19" t="s">
        <v>92</v>
      </c>
      <c r="O143" s="19" t="s">
        <v>93</v>
      </c>
      <c r="P143" s="19" t="s">
        <v>94</v>
      </c>
      <c r="Q143" s="19" t="s">
        <v>95</v>
      </c>
      <c r="R143" s="19" t="s">
        <v>96</v>
      </c>
      <c r="S143" s="19" t="s">
        <v>97</v>
      </c>
      <c r="T143" s="19" t="s">
        <v>98</v>
      </c>
      <c r="U143" s="19" t="s">
        <v>99</v>
      </c>
      <c r="V143" s="19" t="s">
        <v>100</v>
      </c>
      <c r="W143" s="19" t="s">
        <v>101</v>
      </c>
      <c r="X143" s="19" t="s">
        <v>102</v>
      </c>
      <c r="Y143" s="19" t="s">
        <v>103</v>
      </c>
      <c r="Z143" s="19" t="s">
        <v>104</v>
      </c>
      <c r="AA143" s="19" t="s">
        <v>105</v>
      </c>
    </row>
    <row r="144" spans="1:27" x14ac:dyDescent="0.35">
      <c r="A144" s="31" t="s">
        <v>122</v>
      </c>
      <c r="B144" s="31" t="s">
        <v>22</v>
      </c>
      <c r="C144" s="27">
        <v>0</v>
      </c>
      <c r="D144" s="27">
        <v>0</v>
      </c>
      <c r="E144" s="27">
        <v>0</v>
      </c>
      <c r="F144" s="27">
        <v>0</v>
      </c>
      <c r="G144" s="27">
        <v>0</v>
      </c>
      <c r="H144" s="27">
        <v>0</v>
      </c>
      <c r="I144" s="27">
        <v>0</v>
      </c>
      <c r="J144" s="27">
        <v>0</v>
      </c>
      <c r="K144" s="27">
        <v>0</v>
      </c>
      <c r="L144" s="27">
        <v>0</v>
      </c>
      <c r="M144" s="27">
        <v>0</v>
      </c>
      <c r="N144" s="27">
        <v>0</v>
      </c>
      <c r="O144" s="27">
        <v>0</v>
      </c>
      <c r="P144" s="27">
        <v>0</v>
      </c>
      <c r="Q144" s="27">
        <v>0</v>
      </c>
      <c r="R144" s="27">
        <v>0</v>
      </c>
      <c r="S144" s="27">
        <v>0</v>
      </c>
      <c r="T144" s="27">
        <v>0</v>
      </c>
      <c r="U144" s="27">
        <v>0</v>
      </c>
      <c r="V144" s="27">
        <v>0</v>
      </c>
      <c r="W144" s="27">
        <v>0</v>
      </c>
      <c r="X144" s="27">
        <v>0</v>
      </c>
      <c r="Y144" s="27">
        <v>0</v>
      </c>
      <c r="Z144" s="27">
        <v>0</v>
      </c>
      <c r="AA144" s="27">
        <v>0</v>
      </c>
    </row>
    <row r="145" spans="1:27" x14ac:dyDescent="0.35">
      <c r="A145" s="31" t="s">
        <v>122</v>
      </c>
      <c r="B145" s="31" t="s">
        <v>73</v>
      </c>
      <c r="C145" s="34">
        <v>111.8</v>
      </c>
      <c r="D145" s="34">
        <v>150.70000000000002</v>
      </c>
      <c r="E145" s="34">
        <v>160.9</v>
      </c>
      <c r="F145" s="34">
        <v>172.1</v>
      </c>
      <c r="G145" s="34">
        <v>183.29999999999998</v>
      </c>
      <c r="H145" s="34">
        <v>200.8</v>
      </c>
      <c r="I145" s="34">
        <v>217.20000000000002</v>
      </c>
      <c r="J145" s="34">
        <v>234.20000000000002</v>
      </c>
      <c r="K145" s="34">
        <v>260.60000000000002</v>
      </c>
      <c r="L145" s="34">
        <v>289.5</v>
      </c>
      <c r="M145" s="34">
        <v>343.70000000000005</v>
      </c>
      <c r="N145" s="34">
        <v>367.6</v>
      </c>
      <c r="O145" s="34">
        <v>395.9</v>
      </c>
      <c r="P145" s="34">
        <v>420.50000000000006</v>
      </c>
      <c r="Q145" s="34">
        <v>444.3</v>
      </c>
      <c r="R145" s="34">
        <v>465.40000000000003</v>
      </c>
      <c r="S145" s="34">
        <v>483.5</v>
      </c>
      <c r="T145" s="34">
        <v>499.7</v>
      </c>
      <c r="U145" s="34">
        <v>515.09999999999991</v>
      </c>
      <c r="V145" s="34">
        <v>529.59999999999991</v>
      </c>
      <c r="W145" s="34">
        <v>544.1</v>
      </c>
      <c r="X145" s="34">
        <v>560.6</v>
      </c>
      <c r="Y145" s="34">
        <v>576.1</v>
      </c>
      <c r="Z145" s="34">
        <v>583.29999999999995</v>
      </c>
      <c r="AA145" s="34">
        <v>590.20000000000005</v>
      </c>
    </row>
    <row r="146" spans="1:27" x14ac:dyDescent="0.35">
      <c r="A146" s="31" t="s">
        <v>122</v>
      </c>
      <c r="B146" s="31" t="s">
        <v>74</v>
      </c>
      <c r="C146" s="34">
        <v>111.8</v>
      </c>
      <c r="D146" s="34">
        <v>150.70000000000002</v>
      </c>
      <c r="E146" s="34">
        <v>160.9</v>
      </c>
      <c r="F146" s="34">
        <v>172.1</v>
      </c>
      <c r="G146" s="34">
        <v>183.29999999999998</v>
      </c>
      <c r="H146" s="34">
        <v>200.8</v>
      </c>
      <c r="I146" s="34">
        <v>217.20000000000002</v>
      </c>
      <c r="J146" s="34">
        <v>234.20000000000002</v>
      </c>
      <c r="K146" s="34">
        <v>260.60000000000002</v>
      </c>
      <c r="L146" s="34">
        <v>289.5</v>
      </c>
      <c r="M146" s="34">
        <v>343.70000000000005</v>
      </c>
      <c r="N146" s="34">
        <v>367.6</v>
      </c>
      <c r="O146" s="34">
        <v>395.9</v>
      </c>
      <c r="P146" s="34">
        <v>420.50000000000006</v>
      </c>
      <c r="Q146" s="34">
        <v>444.3</v>
      </c>
      <c r="R146" s="34">
        <v>465.40000000000003</v>
      </c>
      <c r="S146" s="34">
        <v>483.5</v>
      </c>
      <c r="T146" s="34">
        <v>499.7</v>
      </c>
      <c r="U146" s="34">
        <v>515.09999999999991</v>
      </c>
      <c r="V146" s="34">
        <v>529.59999999999991</v>
      </c>
      <c r="W146" s="34">
        <v>544.1</v>
      </c>
      <c r="X146" s="34">
        <v>560.6</v>
      </c>
      <c r="Y146" s="34">
        <v>576.1</v>
      </c>
      <c r="Z146" s="34">
        <v>583.29999999999995</v>
      </c>
      <c r="AA146" s="34">
        <v>590.20000000000005</v>
      </c>
    </row>
    <row r="148" spans="1:27" x14ac:dyDescent="0.35">
      <c r="A148" s="19" t="s">
        <v>117</v>
      </c>
      <c r="B148" s="19" t="s">
        <v>118</v>
      </c>
      <c r="C148" s="19" t="s">
        <v>75</v>
      </c>
      <c r="D148" s="19" t="s">
        <v>82</v>
      </c>
      <c r="E148" s="19" t="s">
        <v>83</v>
      </c>
      <c r="F148" s="19" t="s">
        <v>84</v>
      </c>
      <c r="G148" s="19" t="s">
        <v>85</v>
      </c>
      <c r="H148" s="19" t="s">
        <v>86</v>
      </c>
      <c r="I148" s="19" t="s">
        <v>87</v>
      </c>
      <c r="J148" s="19" t="s">
        <v>88</v>
      </c>
      <c r="K148" s="19" t="s">
        <v>89</v>
      </c>
      <c r="L148" s="19" t="s">
        <v>90</v>
      </c>
      <c r="M148" s="19" t="s">
        <v>91</v>
      </c>
      <c r="N148" s="19" t="s">
        <v>92</v>
      </c>
      <c r="O148" s="19" t="s">
        <v>93</v>
      </c>
      <c r="P148" s="19" t="s">
        <v>94</v>
      </c>
      <c r="Q148" s="19" t="s">
        <v>95</v>
      </c>
      <c r="R148" s="19" t="s">
        <v>96</v>
      </c>
      <c r="S148" s="19" t="s">
        <v>97</v>
      </c>
      <c r="T148" s="19" t="s">
        <v>98</v>
      </c>
      <c r="U148" s="19" t="s">
        <v>99</v>
      </c>
      <c r="V148" s="19" t="s">
        <v>100</v>
      </c>
      <c r="W148" s="19" t="s">
        <v>101</v>
      </c>
      <c r="X148" s="19" t="s">
        <v>102</v>
      </c>
      <c r="Y148" s="19" t="s">
        <v>103</v>
      </c>
      <c r="Z148" s="19" t="s">
        <v>104</v>
      </c>
      <c r="AA148" s="19" t="s">
        <v>105</v>
      </c>
    </row>
    <row r="149" spans="1:27" x14ac:dyDescent="0.35">
      <c r="A149" s="31" t="s">
        <v>123</v>
      </c>
      <c r="B149" s="31" t="s">
        <v>22</v>
      </c>
      <c r="C149" s="27">
        <v>0</v>
      </c>
      <c r="D149" s="27">
        <v>0</v>
      </c>
      <c r="E149" s="27">
        <v>0</v>
      </c>
      <c r="F149" s="27">
        <v>0</v>
      </c>
      <c r="G149" s="27">
        <v>0</v>
      </c>
      <c r="H149" s="27">
        <v>0</v>
      </c>
      <c r="I149" s="27">
        <v>0</v>
      </c>
      <c r="J149" s="27">
        <v>0</v>
      </c>
      <c r="K149" s="27">
        <v>0</v>
      </c>
      <c r="L149" s="27">
        <v>0</v>
      </c>
      <c r="M149" s="27">
        <v>0</v>
      </c>
      <c r="N149" s="27">
        <v>0</v>
      </c>
      <c r="O149" s="27">
        <v>0</v>
      </c>
      <c r="P149" s="27">
        <v>0</v>
      </c>
      <c r="Q149" s="27">
        <v>0</v>
      </c>
      <c r="R149" s="27">
        <v>0</v>
      </c>
      <c r="S149" s="27">
        <v>0</v>
      </c>
      <c r="T149" s="27">
        <v>0</v>
      </c>
      <c r="U149" s="27">
        <v>0</v>
      </c>
      <c r="V149" s="27">
        <v>0</v>
      </c>
      <c r="W149" s="27">
        <v>0</v>
      </c>
      <c r="X149" s="27">
        <v>0</v>
      </c>
      <c r="Y149" s="27">
        <v>0</v>
      </c>
      <c r="Z149" s="27">
        <v>0</v>
      </c>
      <c r="AA149" s="27">
        <v>0</v>
      </c>
    </row>
    <row r="150" spans="1:27" x14ac:dyDescent="0.35">
      <c r="A150" s="31" t="s">
        <v>123</v>
      </c>
      <c r="B150" s="31" t="s">
        <v>73</v>
      </c>
      <c r="C150" s="34">
        <v>14.7</v>
      </c>
      <c r="D150" s="34">
        <v>16.600000000000001</v>
      </c>
      <c r="E150" s="34">
        <v>19.7</v>
      </c>
      <c r="F150" s="34">
        <v>24</v>
      </c>
      <c r="G150" s="34">
        <v>29.500000000000004</v>
      </c>
      <c r="H150" s="34">
        <v>36.1</v>
      </c>
      <c r="I150" s="34">
        <v>41.699999999999996</v>
      </c>
      <c r="J150" s="34">
        <v>47.2</v>
      </c>
      <c r="K150" s="34">
        <v>53.7</v>
      </c>
      <c r="L150" s="34">
        <v>60.5</v>
      </c>
      <c r="M150" s="34">
        <v>72.099999999999994</v>
      </c>
      <c r="N150" s="34">
        <v>78.599999999999994</v>
      </c>
      <c r="O150" s="34">
        <v>85.800000000000011</v>
      </c>
      <c r="P150" s="34">
        <v>92</v>
      </c>
      <c r="Q150" s="34">
        <v>98.1</v>
      </c>
      <c r="R150" s="34">
        <v>103.69999999999999</v>
      </c>
      <c r="S150" s="34">
        <v>109.1</v>
      </c>
      <c r="T150" s="34">
        <v>113.69999999999999</v>
      </c>
      <c r="U150" s="34">
        <v>118</v>
      </c>
      <c r="V150" s="34">
        <v>122.1</v>
      </c>
      <c r="W150" s="34">
        <v>126.10000000000001</v>
      </c>
      <c r="X150" s="34">
        <v>130.30000000000001</v>
      </c>
      <c r="Y150" s="34">
        <v>134.4</v>
      </c>
      <c r="Z150" s="34">
        <v>136.29999999999998</v>
      </c>
      <c r="AA150" s="34">
        <v>138</v>
      </c>
    </row>
    <row r="151" spans="1:27" x14ac:dyDescent="0.35">
      <c r="A151" s="31" t="s">
        <v>123</v>
      </c>
      <c r="B151" s="31" t="s">
        <v>74</v>
      </c>
      <c r="C151" s="34">
        <v>14.7</v>
      </c>
      <c r="D151" s="34">
        <v>16.600000000000001</v>
      </c>
      <c r="E151" s="34">
        <v>19.7</v>
      </c>
      <c r="F151" s="34">
        <v>24</v>
      </c>
      <c r="G151" s="34">
        <v>29.500000000000004</v>
      </c>
      <c r="H151" s="34">
        <v>36.1</v>
      </c>
      <c r="I151" s="34">
        <v>41.699999999999996</v>
      </c>
      <c r="J151" s="34">
        <v>47.2</v>
      </c>
      <c r="K151" s="34">
        <v>53.7</v>
      </c>
      <c r="L151" s="34">
        <v>60.5</v>
      </c>
      <c r="M151" s="34">
        <v>72.099999999999994</v>
      </c>
      <c r="N151" s="34">
        <v>78.599999999999994</v>
      </c>
      <c r="O151" s="34">
        <v>85.800000000000011</v>
      </c>
      <c r="P151" s="34">
        <v>92</v>
      </c>
      <c r="Q151" s="34">
        <v>98.1</v>
      </c>
      <c r="R151" s="34">
        <v>103.69999999999999</v>
      </c>
      <c r="S151" s="34">
        <v>109.1</v>
      </c>
      <c r="T151" s="34">
        <v>113.69999999999999</v>
      </c>
      <c r="U151" s="34">
        <v>118</v>
      </c>
      <c r="V151" s="34">
        <v>122.1</v>
      </c>
      <c r="W151" s="34">
        <v>126.10000000000001</v>
      </c>
      <c r="X151" s="34">
        <v>130.30000000000001</v>
      </c>
      <c r="Y151" s="34">
        <v>134.4</v>
      </c>
      <c r="Z151" s="34">
        <v>136.29999999999998</v>
      </c>
      <c r="AA151" s="34">
        <v>138</v>
      </c>
    </row>
  </sheetData>
  <sheetProtection algorithmName="SHA-512" hashValue="akGot74nhpewc2Cs6H45kiXTnOwEUwv0/uv7ulyv6fG6+Hi1Nf+X3Jxz+8E94iqgdHUPPjjQtNUlIc5Ha5lt8Q==" saltValue="YIRrIqPICjF8g+H40I59cg==" spinCount="100000" sheet="1" objects="1" scenarios="1"/>
  <mergeCells count="6">
    <mergeCell ref="A87:B87"/>
    <mergeCell ref="A17:B17"/>
    <mergeCell ref="A31:B31"/>
    <mergeCell ref="A45:B45"/>
    <mergeCell ref="A59:B59"/>
    <mergeCell ref="A73:B7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tabColor theme="7" tint="0.39997558519241921"/>
  </sheetPr>
  <dimension ref="A1:AA121"/>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146</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50</v>
      </c>
      <c r="B2" s="18" t="s">
        <v>131</v>
      </c>
    </row>
    <row r="3" spans="1:27" x14ac:dyDescent="0.35">
      <c r="B3" s="18"/>
    </row>
    <row r="4" spans="1:27" x14ac:dyDescent="0.35">
      <c r="A4" s="18" t="s">
        <v>116</v>
      </c>
      <c r="B4" s="18"/>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374075.82180000003</v>
      </c>
      <c r="D6" s="34">
        <v>305536.50150000001</v>
      </c>
      <c r="E6" s="34">
        <v>299505.06999999995</v>
      </c>
      <c r="F6" s="34">
        <v>281307.97629999998</v>
      </c>
      <c r="G6" s="34">
        <v>251329.22819999998</v>
      </c>
      <c r="H6" s="34">
        <v>227434.0839</v>
      </c>
      <c r="I6" s="34">
        <v>210604.361</v>
      </c>
      <c r="J6" s="34">
        <v>188194.56350004196</v>
      </c>
      <c r="K6" s="34">
        <v>184591.50620003964</v>
      </c>
      <c r="L6" s="34">
        <v>175259.28250003743</v>
      </c>
      <c r="M6" s="34">
        <v>159825.09010003554</v>
      </c>
      <c r="N6" s="34">
        <v>145343.59800003335</v>
      </c>
      <c r="O6" s="34">
        <v>142001.17890003152</v>
      </c>
      <c r="P6" s="34">
        <v>131423.73780002975</v>
      </c>
      <c r="Q6" s="34">
        <v>74722.04260002826</v>
      </c>
      <c r="R6" s="34">
        <v>65857.969000026525</v>
      </c>
      <c r="S6" s="34">
        <v>50488.068900025042</v>
      </c>
      <c r="T6" s="34">
        <v>49864.998200023656</v>
      </c>
      <c r="U6" s="34">
        <v>46055.410700022461</v>
      </c>
      <c r="V6" s="34">
        <v>41514.365800021085</v>
      </c>
      <c r="W6" s="34">
        <v>37916.995800019911</v>
      </c>
      <c r="X6" s="34">
        <v>22523.673200018795</v>
      </c>
      <c r="Y6" s="34">
        <v>17557.808700017853</v>
      </c>
      <c r="Z6" s="34">
        <v>14076.43000001676</v>
      </c>
      <c r="AA6" s="34">
        <v>11150.262000015837</v>
      </c>
    </row>
    <row r="7" spans="1:27" x14ac:dyDescent="0.35">
      <c r="A7" s="31" t="s">
        <v>38</v>
      </c>
      <c r="B7" s="31" t="s">
        <v>68</v>
      </c>
      <c r="C7" s="34">
        <v>120416.745</v>
      </c>
      <c r="D7" s="34">
        <v>104315.7515</v>
      </c>
      <c r="E7" s="34">
        <v>106084.992</v>
      </c>
      <c r="F7" s="34">
        <v>101921.72199999999</v>
      </c>
      <c r="G7" s="34">
        <v>98366.8845</v>
      </c>
      <c r="H7" s="34">
        <v>91538.703500000003</v>
      </c>
      <c r="I7" s="34">
        <v>82365.861000000004</v>
      </c>
      <c r="J7" s="34">
        <v>79074.27450002321</v>
      </c>
      <c r="K7" s="34">
        <v>66148.923200021934</v>
      </c>
      <c r="L7" s="34">
        <v>63282.903500020715</v>
      </c>
      <c r="M7" s="34">
        <v>54695.676500019676</v>
      </c>
      <c r="N7" s="34">
        <v>46333.169000018461</v>
      </c>
      <c r="O7" s="34">
        <v>43961.720000017434</v>
      </c>
      <c r="P7" s="34">
        <v>41782.861500016465</v>
      </c>
      <c r="Q7" s="34">
        <v>38765.348500015636</v>
      </c>
      <c r="R7" s="34">
        <v>35546.309500014679</v>
      </c>
      <c r="S7" s="34">
        <v>31842.654000013863</v>
      </c>
      <c r="T7" s="34">
        <v>28696.693500013091</v>
      </c>
      <c r="U7" s="34">
        <v>28545.950500012434</v>
      </c>
      <c r="V7" s="34">
        <v>28192.061000011672</v>
      </c>
      <c r="W7" s="34">
        <v>26413.424700011019</v>
      </c>
      <c r="X7" s="34">
        <v>24584.794600010406</v>
      </c>
      <c r="Y7" s="34">
        <v>23348.933000009882</v>
      </c>
      <c r="Z7" s="34">
        <v>21833.335800009278</v>
      </c>
      <c r="AA7" s="34">
        <v>20899.177200008766</v>
      </c>
    </row>
    <row r="8" spans="1:27" x14ac:dyDescent="0.35">
      <c r="A8" s="31" t="s">
        <v>38</v>
      </c>
      <c r="B8" s="31" t="s">
        <v>18</v>
      </c>
      <c r="C8" s="34">
        <v>19500.798635399999</v>
      </c>
      <c r="D8" s="34">
        <v>14810.431055922301</v>
      </c>
      <c r="E8" s="34">
        <v>11767.609182354799</v>
      </c>
      <c r="F8" s="34">
        <v>10468.774910128801</v>
      </c>
      <c r="G8" s="34">
        <v>9788.9838862850011</v>
      </c>
      <c r="H8" s="34">
        <v>9214.3802810856996</v>
      </c>
      <c r="I8" s="34">
        <v>8713.9084180339996</v>
      </c>
      <c r="J8" s="34">
        <v>8246.0272799016984</v>
      </c>
      <c r="K8" s="34">
        <v>7770.9163770783998</v>
      </c>
      <c r="L8" s="34">
        <v>7344.478652019101</v>
      </c>
      <c r="M8" s="34">
        <v>6947.7335112830006</v>
      </c>
      <c r="N8" s="34">
        <v>16898.227967930401</v>
      </c>
      <c r="O8" s="34">
        <v>19162.208571481497</v>
      </c>
      <c r="P8" s="34">
        <v>12010.707862162399</v>
      </c>
      <c r="Q8" s="34">
        <v>24719.404527126004</v>
      </c>
      <c r="R8" s="34">
        <v>13298.656806325398</v>
      </c>
      <c r="S8" s="34">
        <v>13937.278365235001</v>
      </c>
      <c r="T8" s="34">
        <v>14577.873228766</v>
      </c>
      <c r="U8" s="34">
        <v>13273.782549407</v>
      </c>
      <c r="V8" s="34">
        <v>9865.082187565502</v>
      </c>
      <c r="W8" s="34">
        <v>11939.568346263</v>
      </c>
      <c r="X8" s="34">
        <v>28535.127003586007</v>
      </c>
      <c r="Y8" s="34">
        <v>21345.589028956994</v>
      </c>
      <c r="Z8" s="34">
        <v>16981.1875647575</v>
      </c>
      <c r="AA8" s="34">
        <v>13718.656526233201</v>
      </c>
    </row>
    <row r="9" spans="1:27" x14ac:dyDescent="0.35">
      <c r="A9" s="31" t="s">
        <v>38</v>
      </c>
      <c r="B9" s="31" t="s">
        <v>30</v>
      </c>
      <c r="C9" s="34">
        <v>1614.3432760000001</v>
      </c>
      <c r="D9" s="34">
        <v>1480.8411740000001</v>
      </c>
      <c r="E9" s="34">
        <v>1478.2726830000001</v>
      </c>
      <c r="F9" s="34">
        <v>159.66534100000001</v>
      </c>
      <c r="G9" s="34">
        <v>136.41743159365001</v>
      </c>
      <c r="H9" s="34">
        <v>139.26306899999989</v>
      </c>
      <c r="I9" s="34">
        <v>124.4918912</v>
      </c>
      <c r="J9" s="34">
        <v>116.21819539446</v>
      </c>
      <c r="K9" s="34">
        <v>109.1071226</v>
      </c>
      <c r="L9" s="34">
        <v>104.94214740000001</v>
      </c>
      <c r="M9" s="34">
        <v>109.034671</v>
      </c>
      <c r="N9" s="34">
        <v>145.72921700000001</v>
      </c>
      <c r="O9" s="34">
        <v>116.57631799999999</v>
      </c>
      <c r="P9" s="34">
        <v>154.492332</v>
      </c>
      <c r="Q9" s="34">
        <v>165.39733999999999</v>
      </c>
      <c r="R9" s="34">
        <v>69.004199999999997</v>
      </c>
      <c r="S9" s="34">
        <v>123.722836</v>
      </c>
      <c r="T9" s="34">
        <v>118.34196</v>
      </c>
      <c r="U9" s="34">
        <v>0</v>
      </c>
      <c r="V9" s="34">
        <v>0</v>
      </c>
      <c r="W9" s="34">
        <v>0</v>
      </c>
      <c r="X9" s="34">
        <v>0</v>
      </c>
      <c r="Y9" s="34">
        <v>0</v>
      </c>
      <c r="Z9" s="34">
        <v>0</v>
      </c>
      <c r="AA9" s="34">
        <v>0</v>
      </c>
    </row>
    <row r="10" spans="1:27" x14ac:dyDescent="0.35">
      <c r="A10" s="31" t="s">
        <v>38</v>
      </c>
      <c r="B10" s="31" t="s">
        <v>63</v>
      </c>
      <c r="C10" s="34">
        <v>1048.8806461401198</v>
      </c>
      <c r="D10" s="34">
        <v>829.54541704459018</v>
      </c>
      <c r="E10" s="34">
        <v>1348.2689012523904</v>
      </c>
      <c r="F10" s="34">
        <v>180.6119482526</v>
      </c>
      <c r="G10" s="34">
        <v>5.2716337421900006</v>
      </c>
      <c r="H10" s="34">
        <v>66.026012455110006</v>
      </c>
      <c r="I10" s="34">
        <v>18.49133100533</v>
      </c>
      <c r="J10" s="34">
        <v>9.9458358924100008</v>
      </c>
      <c r="K10" s="34">
        <v>4.128685758979989</v>
      </c>
      <c r="L10" s="34">
        <v>47.644926395940004</v>
      </c>
      <c r="M10" s="34">
        <v>75.994088719739921</v>
      </c>
      <c r="N10" s="34">
        <v>1180.7869876328496</v>
      </c>
      <c r="O10" s="34">
        <v>1239.0701373431102</v>
      </c>
      <c r="P10" s="34">
        <v>737.31435455500002</v>
      </c>
      <c r="Q10" s="34">
        <v>5038.5681127889993</v>
      </c>
      <c r="R10" s="34">
        <v>3490.8884420620998</v>
      </c>
      <c r="S10" s="34">
        <v>5458.4043156786001</v>
      </c>
      <c r="T10" s="34">
        <v>5304.8397299357193</v>
      </c>
      <c r="U10" s="34">
        <v>7439.5081285881988</v>
      </c>
      <c r="V10" s="34">
        <v>6153.0292978287998</v>
      </c>
      <c r="W10" s="34">
        <v>8808.8080475612005</v>
      </c>
      <c r="X10" s="34">
        <v>11561.735643386699</v>
      </c>
      <c r="Y10" s="34">
        <v>15180.620875406499</v>
      </c>
      <c r="Z10" s="34">
        <v>7702.6281507240001</v>
      </c>
      <c r="AA10" s="34">
        <v>7907.1213512247004</v>
      </c>
    </row>
    <row r="11" spans="1:27" x14ac:dyDescent="0.35">
      <c r="A11" s="31" t="s">
        <v>38</v>
      </c>
      <c r="B11" s="31" t="s">
        <v>62</v>
      </c>
      <c r="C11" s="34">
        <v>83014.560998999994</v>
      </c>
      <c r="D11" s="34">
        <v>99895.55965000001</v>
      </c>
      <c r="E11" s="34">
        <v>76519.679570000008</v>
      </c>
      <c r="F11" s="34">
        <v>80061.209177000012</v>
      </c>
      <c r="G11" s="34">
        <v>84722.255021129007</v>
      </c>
      <c r="H11" s="34">
        <v>74739.546399999992</v>
      </c>
      <c r="I11" s="34">
        <v>70937.708552271986</v>
      </c>
      <c r="J11" s="34">
        <v>78253.7634822908</v>
      </c>
      <c r="K11" s="34">
        <v>64330.129371000003</v>
      </c>
      <c r="L11" s="34">
        <v>51872.713116999992</v>
      </c>
      <c r="M11" s="34">
        <v>61005.105743999986</v>
      </c>
      <c r="N11" s="34">
        <v>49071.505812999996</v>
      </c>
      <c r="O11" s="34">
        <v>49638.211394999991</v>
      </c>
      <c r="P11" s="34">
        <v>52642.808271999995</v>
      </c>
      <c r="Q11" s="34">
        <v>46799.108758500006</v>
      </c>
      <c r="R11" s="34">
        <v>43522.956729999998</v>
      </c>
      <c r="S11" s="34">
        <v>46134.806800000006</v>
      </c>
      <c r="T11" s="34">
        <v>37853.064209999997</v>
      </c>
      <c r="U11" s="34">
        <v>30248.175360000001</v>
      </c>
      <c r="V11" s="34">
        <v>35863.337469999999</v>
      </c>
      <c r="W11" s="34">
        <v>27393.18435</v>
      </c>
      <c r="X11" s="34">
        <v>27458.225085000002</v>
      </c>
      <c r="Y11" s="34">
        <v>29363.797309999998</v>
      </c>
      <c r="Z11" s="34">
        <v>25492.090875999998</v>
      </c>
      <c r="AA11" s="34">
        <v>24226.65511</v>
      </c>
    </row>
    <row r="12" spans="1:27" x14ac:dyDescent="0.35">
      <c r="A12" s="31" t="s">
        <v>38</v>
      </c>
      <c r="B12" s="31" t="s">
        <v>66</v>
      </c>
      <c r="C12" s="34">
        <v>68358.299889999995</v>
      </c>
      <c r="D12" s="34">
        <v>79335.735792983818</v>
      </c>
      <c r="E12" s="34">
        <v>70985.151317573822</v>
      </c>
      <c r="F12" s="34">
        <v>66853.389909715625</v>
      </c>
      <c r="G12" s="34">
        <v>66871.418438368681</v>
      </c>
      <c r="H12" s="34">
        <v>67179.434717047741</v>
      </c>
      <c r="I12" s="34">
        <v>69243.471071263033</v>
      </c>
      <c r="J12" s="34">
        <v>70204.125713899077</v>
      </c>
      <c r="K12" s="34">
        <v>66872.266048570367</v>
      </c>
      <c r="L12" s="34">
        <v>63914.685143984127</v>
      </c>
      <c r="M12" s="34">
        <v>63540.063454419826</v>
      </c>
      <c r="N12" s="34">
        <v>61152.993741072372</v>
      </c>
      <c r="O12" s="34">
        <v>55815.208961515535</v>
      </c>
      <c r="P12" s="34">
        <v>59063.993067239979</v>
      </c>
      <c r="Q12" s="34">
        <v>75411.987681073369</v>
      </c>
      <c r="R12" s="34">
        <v>81724.126053451851</v>
      </c>
      <c r="S12" s="34">
        <v>86129.246447204321</v>
      </c>
      <c r="T12" s="34">
        <v>80355.081970158295</v>
      </c>
      <c r="U12" s="34">
        <v>76082.553918970894</v>
      </c>
      <c r="V12" s="34">
        <v>70879.635460089674</v>
      </c>
      <c r="W12" s="34">
        <v>64895.978706600901</v>
      </c>
      <c r="X12" s="34">
        <v>62287.564718112451</v>
      </c>
      <c r="Y12" s="34">
        <v>64306.481504873933</v>
      </c>
      <c r="Z12" s="34">
        <v>64029.445093158778</v>
      </c>
      <c r="AA12" s="34">
        <v>61484.47010679503</v>
      </c>
    </row>
    <row r="13" spans="1:27" x14ac:dyDescent="0.35">
      <c r="A13" s="31" t="s">
        <v>38</v>
      </c>
      <c r="B13" s="31" t="s">
        <v>65</v>
      </c>
      <c r="C13" s="34">
        <v>13.525670058467574</v>
      </c>
      <c r="D13" s="34">
        <v>17.841458402126126</v>
      </c>
      <c r="E13" s="34">
        <v>16.931358616656595</v>
      </c>
      <c r="F13" s="34">
        <v>16.127596339215899</v>
      </c>
      <c r="G13" s="34">
        <v>16.007186410850004</v>
      </c>
      <c r="H13" s="34">
        <v>16.143776378567864</v>
      </c>
      <c r="I13" s="34">
        <v>15.773260984373213</v>
      </c>
      <c r="J13" s="34">
        <v>16.120007623403243</v>
      </c>
      <c r="K13" s="34">
        <v>16.836946430968986</v>
      </c>
      <c r="L13" s="34">
        <v>17.069220131847409</v>
      </c>
      <c r="M13" s="34">
        <v>16.401821128865134</v>
      </c>
      <c r="N13" s="34">
        <v>19.353773993171334</v>
      </c>
      <c r="O13" s="34">
        <v>17.551367740226553</v>
      </c>
      <c r="P13" s="34">
        <v>16.033956138116103</v>
      </c>
      <c r="Q13" s="34">
        <v>17.714538001820227</v>
      </c>
      <c r="R13" s="34">
        <v>16.730191823338728</v>
      </c>
      <c r="S13" s="34">
        <v>16.791854451279335</v>
      </c>
      <c r="T13" s="34">
        <v>16.707208109713658</v>
      </c>
      <c r="U13" s="34">
        <v>16.513340001061533</v>
      </c>
      <c r="V13" s="34">
        <v>15.866684981271113</v>
      </c>
      <c r="W13" s="34">
        <v>16.720354191541205</v>
      </c>
      <c r="X13" s="34">
        <v>16.254262509937927</v>
      </c>
      <c r="Y13" s="34">
        <v>14.765877901029816</v>
      </c>
      <c r="Z13" s="34">
        <v>14.654531368419718</v>
      </c>
      <c r="AA13" s="34">
        <v>14.302628814185034</v>
      </c>
    </row>
    <row r="14" spans="1:27" x14ac:dyDescent="0.35">
      <c r="A14" s="31" t="s">
        <v>38</v>
      </c>
      <c r="B14" s="31" t="s">
        <v>34</v>
      </c>
      <c r="C14" s="34">
        <v>0.15596702901309989</v>
      </c>
      <c r="D14" s="34">
        <v>0.15965374575539981</v>
      </c>
      <c r="E14" s="34">
        <v>0.16206611582579988</v>
      </c>
      <c r="F14" s="34">
        <v>0.14557771164749989</v>
      </c>
      <c r="G14" s="34">
        <v>0.14216345159209981</v>
      </c>
      <c r="H14" s="34">
        <v>0.13939789147889989</v>
      </c>
      <c r="I14" s="34">
        <v>0.13511191495469979</v>
      </c>
      <c r="J14" s="34">
        <v>0.11835221341399978</v>
      </c>
      <c r="K14" s="34">
        <v>0.12273059249999987</v>
      </c>
      <c r="L14" s="34">
        <v>1.1185602189879997</v>
      </c>
      <c r="M14" s="34">
        <v>1.1001128756909999</v>
      </c>
      <c r="N14" s="34">
        <v>3.8175854448329996</v>
      </c>
      <c r="O14" s="34">
        <v>3.7781901543949998</v>
      </c>
      <c r="P14" s="34">
        <v>3.5513347568425004</v>
      </c>
      <c r="Q14" s="34">
        <v>4.5188335819060006</v>
      </c>
      <c r="R14" s="34">
        <v>4.316441587411</v>
      </c>
      <c r="S14" s="34">
        <v>3.9406638258729996</v>
      </c>
      <c r="T14" s="34">
        <v>3.6895128426099992</v>
      </c>
      <c r="U14" s="34">
        <v>3.5264979157954999</v>
      </c>
      <c r="V14" s="34">
        <v>3.2779028221350002</v>
      </c>
      <c r="W14" s="34">
        <v>4.4705319634495</v>
      </c>
      <c r="X14" s="34">
        <v>4.3439393171334997</v>
      </c>
      <c r="Y14" s="34">
        <v>4.0637130911539909</v>
      </c>
      <c r="Z14" s="34">
        <v>4.5963120549829988</v>
      </c>
      <c r="AA14" s="34">
        <v>4.3714012243569984</v>
      </c>
    </row>
    <row r="15" spans="1:27" x14ac:dyDescent="0.35">
      <c r="A15" s="31" t="s">
        <v>38</v>
      </c>
      <c r="B15" s="31" t="s">
        <v>70</v>
      </c>
      <c r="C15" s="34">
        <v>755.00155600000005</v>
      </c>
      <c r="D15" s="34">
        <v>296.89102800000001</v>
      </c>
      <c r="E15" s="34">
        <v>858.89762999999994</v>
      </c>
      <c r="F15" s="34">
        <v>817.50397317008731</v>
      </c>
      <c r="G15" s="34">
        <v>2225.2590051406951</v>
      </c>
      <c r="H15" s="34">
        <v>3338.4525837247311</v>
      </c>
      <c r="I15" s="34">
        <v>3612.8171045366839</v>
      </c>
      <c r="J15" s="34">
        <v>4602.011900058239</v>
      </c>
      <c r="K15" s="34">
        <v>6716.3219295220279</v>
      </c>
      <c r="L15" s="34">
        <v>9023.7721038743312</v>
      </c>
      <c r="M15" s="34">
        <v>5879.7674223169042</v>
      </c>
      <c r="N15" s="34">
        <v>18838.986321581568</v>
      </c>
      <c r="O15" s="34">
        <v>14507.015357322747</v>
      </c>
      <c r="P15" s="34">
        <v>15319.467147698739</v>
      </c>
      <c r="Q15" s="34">
        <v>16974.499069937243</v>
      </c>
      <c r="R15" s="34">
        <v>13658.204137734421</v>
      </c>
      <c r="S15" s="34">
        <v>12613.869425342131</v>
      </c>
      <c r="T15" s="34">
        <v>11086.780199459798</v>
      </c>
      <c r="U15" s="34">
        <v>11992.922520688186</v>
      </c>
      <c r="V15" s="34">
        <v>10400.411545756742</v>
      </c>
      <c r="W15" s="34">
        <v>10446.042624106141</v>
      </c>
      <c r="X15" s="34">
        <v>8965.1857027565657</v>
      </c>
      <c r="Y15" s="34">
        <v>9039.2644637219928</v>
      </c>
      <c r="Z15" s="34">
        <v>9054.2665412435617</v>
      </c>
      <c r="AA15" s="34">
        <v>8385.6453224404941</v>
      </c>
    </row>
    <row r="16" spans="1:27" x14ac:dyDescent="0.35">
      <c r="A16" s="31" t="s">
        <v>38</v>
      </c>
      <c r="B16" s="31" t="s">
        <v>52</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row>
    <row r="17" spans="1:27" x14ac:dyDescent="0.35">
      <c r="A17" s="38" t="s">
        <v>127</v>
      </c>
      <c r="B17" s="38"/>
      <c r="C17" s="35">
        <v>668042.97591659869</v>
      </c>
      <c r="D17" s="35">
        <v>606222.20754835289</v>
      </c>
      <c r="E17" s="35">
        <v>567705.97501279763</v>
      </c>
      <c r="F17" s="35">
        <v>540969.47718243627</v>
      </c>
      <c r="G17" s="35">
        <v>511236.4662975294</v>
      </c>
      <c r="H17" s="35">
        <v>470327.58165596711</v>
      </c>
      <c r="I17" s="35">
        <v>442024.06652475882</v>
      </c>
      <c r="J17" s="35">
        <v>424115.03851506702</v>
      </c>
      <c r="K17" s="35">
        <v>389843.81395150023</v>
      </c>
      <c r="L17" s="35">
        <v>361843.71920698916</v>
      </c>
      <c r="M17" s="35">
        <v>346215.09989060665</v>
      </c>
      <c r="N17" s="35">
        <v>320145.36450068059</v>
      </c>
      <c r="O17" s="35">
        <v>311951.72565112927</v>
      </c>
      <c r="P17" s="35">
        <v>297831.94914414175</v>
      </c>
      <c r="Q17" s="35">
        <v>265639.57205753407</v>
      </c>
      <c r="R17" s="35">
        <v>243526.64092370388</v>
      </c>
      <c r="S17" s="35">
        <v>234130.97351860811</v>
      </c>
      <c r="T17" s="35">
        <v>216787.60000700646</v>
      </c>
      <c r="U17" s="35">
        <v>201661.89449700204</v>
      </c>
      <c r="V17" s="35">
        <v>192483.37790049802</v>
      </c>
      <c r="W17" s="35">
        <v>177384.68030464757</v>
      </c>
      <c r="X17" s="35">
        <v>176967.37451262429</v>
      </c>
      <c r="Y17" s="35">
        <v>171117.99629716619</v>
      </c>
      <c r="Z17" s="35">
        <v>150129.77201603475</v>
      </c>
      <c r="AA17" s="35">
        <v>139400.64492309172</v>
      </c>
    </row>
    <row r="18" spans="1:27" x14ac:dyDescent="0.35">
      <c r="A18" s="13"/>
      <c r="B18" s="13"/>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186781.3083</v>
      </c>
      <c r="D20" s="34">
        <v>147539.6575</v>
      </c>
      <c r="E20" s="34">
        <v>143709.72099999999</v>
      </c>
      <c r="F20" s="34">
        <v>131600.34049999999</v>
      </c>
      <c r="G20" s="34">
        <v>116475.0485</v>
      </c>
      <c r="H20" s="34">
        <v>101140.1265</v>
      </c>
      <c r="I20" s="34">
        <v>96674.463000000003</v>
      </c>
      <c r="J20" s="34">
        <v>89983.470000021538</v>
      </c>
      <c r="K20" s="34">
        <v>91373.981500020353</v>
      </c>
      <c r="L20" s="34">
        <v>88297.191000019229</v>
      </c>
      <c r="M20" s="34">
        <v>78764.016500018261</v>
      </c>
      <c r="N20" s="34">
        <v>55667.743000017137</v>
      </c>
      <c r="O20" s="34">
        <v>54248.316000016181</v>
      </c>
      <c r="P20" s="34">
        <v>50909.026500015279</v>
      </c>
      <c r="Q20" s="34">
        <v>12149.194000014513</v>
      </c>
      <c r="R20" s="34">
        <v>14974.584500013621</v>
      </c>
      <c r="S20" s="34">
        <v>14265.186000012864</v>
      </c>
      <c r="T20" s="34">
        <v>13483.739500012147</v>
      </c>
      <c r="U20" s="34">
        <v>12723.426500011539</v>
      </c>
      <c r="V20" s="34">
        <v>10868.17850001083</v>
      </c>
      <c r="W20" s="34">
        <v>11057.410500010226</v>
      </c>
      <c r="X20" s="34">
        <v>9.6562690000000003E-9</v>
      </c>
      <c r="Y20" s="34">
        <v>9.172654000000001E-9</v>
      </c>
      <c r="Z20" s="34">
        <v>8.6089500000000001E-9</v>
      </c>
      <c r="AA20" s="34">
        <v>8.1349844999999997E-9</v>
      </c>
    </row>
    <row r="21" spans="1:27"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x14ac:dyDescent="0.35">
      <c r="A22" s="31" t="s">
        <v>119</v>
      </c>
      <c r="B22" s="31" t="s">
        <v>18</v>
      </c>
      <c r="C22" s="34">
        <v>155.24963539999999</v>
      </c>
      <c r="D22" s="34">
        <v>213.49504943630001</v>
      </c>
      <c r="E22" s="34">
        <v>204.60703658579999</v>
      </c>
      <c r="F22" s="34">
        <v>361.43141575200008</v>
      </c>
      <c r="G22" s="34">
        <v>344.0839452742</v>
      </c>
      <c r="H22" s="34">
        <v>320.90618572200003</v>
      </c>
      <c r="I22" s="34">
        <v>306.99407943510005</v>
      </c>
      <c r="J22" s="34">
        <v>291.23425895140008</v>
      </c>
      <c r="K22" s="34">
        <v>270.0536944808</v>
      </c>
      <c r="L22" s="34">
        <v>257.60210684100002</v>
      </c>
      <c r="M22" s="34">
        <v>250.79311124200001</v>
      </c>
      <c r="N22" s="34">
        <v>5666.659097277</v>
      </c>
      <c r="O22" s="34">
        <v>6349.195848332999</v>
      </c>
      <c r="P22" s="34">
        <v>3838.4319649539998</v>
      </c>
      <c r="Q22" s="34">
        <v>6276.3650711439996</v>
      </c>
      <c r="R22" s="34">
        <v>4249.7189740459989</v>
      </c>
      <c r="S22" s="34">
        <v>5260.8951559999996</v>
      </c>
      <c r="T22" s="34">
        <v>5753.0528240000003</v>
      </c>
      <c r="U22" s="34">
        <v>5801.0628299999998</v>
      </c>
      <c r="V22" s="34">
        <v>3621.8708670000001</v>
      </c>
      <c r="W22" s="34">
        <v>4827.7716639999999</v>
      </c>
      <c r="X22" s="34">
        <v>20729.259060000004</v>
      </c>
      <c r="Y22" s="34">
        <v>14284.793900000001</v>
      </c>
      <c r="Z22" s="34">
        <v>11355.794</v>
      </c>
      <c r="AA22" s="34">
        <v>10862.263000000001</v>
      </c>
    </row>
    <row r="23" spans="1:27"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x14ac:dyDescent="0.35">
      <c r="A24" s="31" t="s">
        <v>119</v>
      </c>
      <c r="B24" s="31" t="s">
        <v>63</v>
      </c>
      <c r="C24" s="34">
        <v>29.175813420099999</v>
      </c>
      <c r="D24" s="34">
        <v>40.020380665100006</v>
      </c>
      <c r="E24" s="34">
        <v>29.135177588840001</v>
      </c>
      <c r="F24" s="34">
        <v>25.060218772250003</v>
      </c>
      <c r="G24" s="34">
        <v>1.377990415999999E-2</v>
      </c>
      <c r="H24" s="34">
        <v>1.4044690799999999E-2</v>
      </c>
      <c r="I24" s="34">
        <v>1.3960771899999998E-2</v>
      </c>
      <c r="J24" s="34">
        <v>1.3653802999999989E-2</v>
      </c>
      <c r="K24" s="34">
        <v>0.89448510703999995</v>
      </c>
      <c r="L24" s="34">
        <v>20.872784274699999</v>
      </c>
      <c r="M24" s="34">
        <v>17.29402951306</v>
      </c>
      <c r="N24" s="34">
        <v>156.38494599759991</v>
      </c>
      <c r="O24" s="34">
        <v>110.46159703039999</v>
      </c>
      <c r="P24" s="34">
        <v>93.96623189269998</v>
      </c>
      <c r="Q24" s="34">
        <v>2450.0304949516999</v>
      </c>
      <c r="R24" s="34">
        <v>2043.244176337</v>
      </c>
      <c r="S24" s="34">
        <v>2489.3150828756002</v>
      </c>
      <c r="T24" s="34">
        <v>2872.5963750769997</v>
      </c>
      <c r="U24" s="34">
        <v>4031.4222549529995</v>
      </c>
      <c r="V24" s="34">
        <v>3834.1452106380002</v>
      </c>
      <c r="W24" s="34">
        <v>5314.191155576601</v>
      </c>
      <c r="X24" s="34">
        <v>7304.5543407509995</v>
      </c>
      <c r="Y24" s="34">
        <v>9523.2520692350008</v>
      </c>
      <c r="Z24" s="34">
        <v>4482.6984869369999</v>
      </c>
      <c r="AA24" s="34">
        <v>4281.7629312309991</v>
      </c>
    </row>
    <row r="25" spans="1:27" x14ac:dyDescent="0.35">
      <c r="A25" s="31" t="s">
        <v>119</v>
      </c>
      <c r="B25" s="31" t="s">
        <v>62</v>
      </c>
      <c r="C25" s="34">
        <v>12808.195599999999</v>
      </c>
      <c r="D25" s="34">
        <v>11581.478600000002</v>
      </c>
      <c r="E25" s="34">
        <v>10454.819140000001</v>
      </c>
      <c r="F25" s="34">
        <v>12993.148800999999</v>
      </c>
      <c r="G25" s="34">
        <v>12680.744761128999</v>
      </c>
      <c r="H25" s="34">
        <v>12254.873370000001</v>
      </c>
      <c r="I25" s="34">
        <v>11314.522628272001</v>
      </c>
      <c r="J25" s="34">
        <v>14371.6250122908</v>
      </c>
      <c r="K25" s="34">
        <v>11730.38335</v>
      </c>
      <c r="L25" s="34">
        <v>10908.877640000001</v>
      </c>
      <c r="M25" s="34">
        <v>8829.6908799999983</v>
      </c>
      <c r="N25" s="34">
        <v>10718.916140000001</v>
      </c>
      <c r="O25" s="34">
        <v>10838.18806</v>
      </c>
      <c r="P25" s="34">
        <v>10838.99763</v>
      </c>
      <c r="Q25" s="34">
        <v>10309.62182</v>
      </c>
      <c r="R25" s="34">
        <v>9254.060449999999</v>
      </c>
      <c r="S25" s="34">
        <v>10242.066429999999</v>
      </c>
      <c r="T25" s="34">
        <v>8184.1970799999999</v>
      </c>
      <c r="U25" s="34">
        <v>7155.6008900000006</v>
      </c>
      <c r="V25" s="34">
        <v>6534.5972699999993</v>
      </c>
      <c r="W25" s="34">
        <v>5780.3580000000002</v>
      </c>
      <c r="X25" s="34">
        <v>6089.1139699999994</v>
      </c>
      <c r="Y25" s="34">
        <v>6062.07528</v>
      </c>
      <c r="Z25" s="34">
        <v>5408.4397499999995</v>
      </c>
      <c r="AA25" s="34">
        <v>5251.3529399999998</v>
      </c>
    </row>
    <row r="26" spans="1:27" x14ac:dyDescent="0.35">
      <c r="A26" s="31" t="s">
        <v>119</v>
      </c>
      <c r="B26" s="31" t="s">
        <v>66</v>
      </c>
      <c r="C26" s="34">
        <v>13918.286859999998</v>
      </c>
      <c r="D26" s="34">
        <v>16753.604127031769</v>
      </c>
      <c r="E26" s="34">
        <v>14841.45625731484</v>
      </c>
      <c r="F26" s="34">
        <v>13572.405795469964</v>
      </c>
      <c r="G26" s="34">
        <v>13249.430567993801</v>
      </c>
      <c r="H26" s="34">
        <v>13268.279942491203</v>
      </c>
      <c r="I26" s="34">
        <v>12488.207221733999</v>
      </c>
      <c r="J26" s="34">
        <v>10651.874413466494</v>
      </c>
      <c r="K26" s="34">
        <v>9448.7972946510999</v>
      </c>
      <c r="L26" s="34">
        <v>9725.0137505864986</v>
      </c>
      <c r="M26" s="34">
        <v>10218.196464303501</v>
      </c>
      <c r="N26" s="34">
        <v>8998.7580482035046</v>
      </c>
      <c r="O26" s="34">
        <v>8647.4874396426003</v>
      </c>
      <c r="P26" s="34">
        <v>11938.811837907098</v>
      </c>
      <c r="Q26" s="34">
        <v>21803.750015355199</v>
      </c>
      <c r="R26" s="34">
        <v>20254.907748575097</v>
      </c>
      <c r="S26" s="34">
        <v>18739.735747069495</v>
      </c>
      <c r="T26" s="34">
        <v>16184.210862264499</v>
      </c>
      <c r="U26" s="34">
        <v>16094.887832905</v>
      </c>
      <c r="V26" s="34">
        <v>14613.060954548999</v>
      </c>
      <c r="W26" s="34">
        <v>14430.039204631801</v>
      </c>
      <c r="X26" s="34">
        <v>14547.564226813101</v>
      </c>
      <c r="Y26" s="34">
        <v>14834.252008797599</v>
      </c>
      <c r="Z26" s="34">
        <v>14561.670618984503</v>
      </c>
      <c r="AA26" s="34">
        <v>13574.952117732901</v>
      </c>
    </row>
    <row r="27" spans="1:27" x14ac:dyDescent="0.35">
      <c r="A27" s="31" t="s">
        <v>119</v>
      </c>
      <c r="B27" s="31" t="s">
        <v>65</v>
      </c>
      <c r="C27" s="34">
        <v>5.2535411665740988</v>
      </c>
      <c r="D27" s="34">
        <v>8.0033303554370239</v>
      </c>
      <c r="E27" s="34">
        <v>7.4993970188052055</v>
      </c>
      <c r="F27" s="34">
        <v>7.6239671954504686</v>
      </c>
      <c r="G27" s="34">
        <v>7.0364789985625062</v>
      </c>
      <c r="H27" s="34">
        <v>7.1790816849359063</v>
      </c>
      <c r="I27" s="34">
        <v>6.80957536706146</v>
      </c>
      <c r="J27" s="34">
        <v>5.7889603969521577</v>
      </c>
      <c r="K27" s="34">
        <v>5.6797474875104994</v>
      </c>
      <c r="L27" s="34">
        <v>6.2307563020136163</v>
      </c>
      <c r="M27" s="34">
        <v>5.971556237387996</v>
      </c>
      <c r="N27" s="34">
        <v>8.724173967862896</v>
      </c>
      <c r="O27" s="34">
        <v>7.9737118096714594</v>
      </c>
      <c r="P27" s="34">
        <v>7.2449458474575197</v>
      </c>
      <c r="Q27" s="34">
        <v>8.7838165523404985</v>
      </c>
      <c r="R27" s="34">
        <v>8.317446823391256</v>
      </c>
      <c r="S27" s="34">
        <v>9.2428593836462696</v>
      </c>
      <c r="T27" s="34">
        <v>8.8208060341162504</v>
      </c>
      <c r="U27" s="34">
        <v>8.8267661649192952</v>
      </c>
      <c r="V27" s="34">
        <v>8.4759810302757952</v>
      </c>
      <c r="W27" s="34">
        <v>9.5225259036382965</v>
      </c>
      <c r="X27" s="34">
        <v>9.557929916534647</v>
      </c>
      <c r="Y27" s="34">
        <v>8.7971717926255995</v>
      </c>
      <c r="Z27" s="34">
        <v>8.9435848289777979</v>
      </c>
      <c r="AA27" s="34">
        <v>8.8960803439406977</v>
      </c>
    </row>
    <row r="28" spans="1:27" x14ac:dyDescent="0.35">
      <c r="A28" s="31" t="s">
        <v>119</v>
      </c>
      <c r="B28" s="31" t="s">
        <v>34</v>
      </c>
      <c r="C28" s="34">
        <v>3.0381568100000001E-5</v>
      </c>
      <c r="D28" s="34">
        <v>3.0464712299999997E-5</v>
      </c>
      <c r="E28" s="34">
        <v>2.8478895899999993E-5</v>
      </c>
      <c r="F28" s="34">
        <v>2.6896175099999988E-5</v>
      </c>
      <c r="G28" s="34">
        <v>2.6250274099999979E-5</v>
      </c>
      <c r="H28" s="34">
        <v>3.2283643999999991E-5</v>
      </c>
      <c r="I28" s="34">
        <v>3.6517009699999989E-5</v>
      </c>
      <c r="J28" s="34">
        <v>3.809850099999999E-5</v>
      </c>
      <c r="K28" s="34">
        <v>3.5698049199999993E-5</v>
      </c>
      <c r="L28" s="34">
        <v>1.0106008789030001</v>
      </c>
      <c r="M28" s="34">
        <v>0.99702301984499997</v>
      </c>
      <c r="N28" s="34">
        <v>3.0507938033299995</v>
      </c>
      <c r="O28" s="34">
        <v>2.8396586239949997</v>
      </c>
      <c r="P28" s="34">
        <v>2.6634982949050006</v>
      </c>
      <c r="Q28" s="34">
        <v>3.1274489286240006</v>
      </c>
      <c r="R28" s="34">
        <v>2.9880336071669999</v>
      </c>
      <c r="S28" s="34">
        <v>2.6738036629649997</v>
      </c>
      <c r="T28" s="34">
        <v>2.502889860527</v>
      </c>
      <c r="U28" s="34">
        <v>2.3996276051434999</v>
      </c>
      <c r="V28" s="34">
        <v>2.2160375231930001</v>
      </c>
      <c r="W28" s="34">
        <v>2.7648910940344997</v>
      </c>
      <c r="X28" s="34">
        <v>2.7441907166554986</v>
      </c>
      <c r="Y28" s="34">
        <v>2.5732815592609906</v>
      </c>
      <c r="Z28" s="34">
        <v>2.5432137505579999</v>
      </c>
      <c r="AA28" s="34">
        <v>2.3927581531729998</v>
      </c>
    </row>
    <row r="29" spans="1:27" x14ac:dyDescent="0.35">
      <c r="A29" s="31" t="s">
        <v>119</v>
      </c>
      <c r="B29" s="31" t="s">
        <v>70</v>
      </c>
      <c r="C29" s="34">
        <v>66.476805999999996</v>
      </c>
      <c r="D29" s="34">
        <v>66.757808000000011</v>
      </c>
      <c r="E29" s="34">
        <v>158.36938000000001</v>
      </c>
      <c r="F29" s="34">
        <v>218.86170181803098</v>
      </c>
      <c r="G29" s="34">
        <v>1842.124821994232</v>
      </c>
      <c r="H29" s="34">
        <v>2691.8493110368804</v>
      </c>
      <c r="I29" s="34">
        <v>2861.4056815848617</v>
      </c>
      <c r="J29" s="34">
        <v>3738.4046271065936</v>
      </c>
      <c r="K29" s="34">
        <v>5343.9703063959732</v>
      </c>
      <c r="L29" s="34">
        <v>7196.5818814151035</v>
      </c>
      <c r="M29" s="34">
        <v>4566.2667988439644</v>
      </c>
      <c r="N29" s="34">
        <v>16196.226791673171</v>
      </c>
      <c r="O29" s="34">
        <v>12085.463529296458</v>
      </c>
      <c r="P29" s="34">
        <v>13262.054018775658</v>
      </c>
      <c r="Q29" s="34">
        <v>15005.295433891004</v>
      </c>
      <c r="R29" s="34">
        <v>11807.28809350341</v>
      </c>
      <c r="S29" s="34">
        <v>11288.65445652189</v>
      </c>
      <c r="T29" s="34">
        <v>9740.0628569035871</v>
      </c>
      <c r="U29" s="34">
        <v>10623.428734284453</v>
      </c>
      <c r="V29" s="34">
        <v>9335.2743345881354</v>
      </c>
      <c r="W29" s="34">
        <v>9298.8240675526395</v>
      </c>
      <c r="X29" s="34">
        <v>7851.1923326313108</v>
      </c>
      <c r="Y29" s="34">
        <v>8144.3615781166372</v>
      </c>
      <c r="Z29" s="34">
        <v>8220.108345611623</v>
      </c>
      <c r="AA29" s="34">
        <v>7553.7800180855256</v>
      </c>
    </row>
    <row r="30" spans="1:27" x14ac:dyDescent="0.35">
      <c r="A30" s="31" t="s">
        <v>119</v>
      </c>
      <c r="B30" s="31" t="s">
        <v>52</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row>
    <row r="31" spans="1:27" x14ac:dyDescent="0.35">
      <c r="A31" s="38" t="s">
        <v>127</v>
      </c>
      <c r="B31" s="38"/>
      <c r="C31" s="35">
        <v>213697.46974998666</v>
      </c>
      <c r="D31" s="35">
        <v>176136.2589874886</v>
      </c>
      <c r="E31" s="35">
        <v>169247.23800850828</v>
      </c>
      <c r="F31" s="35">
        <v>158560.01069818967</v>
      </c>
      <c r="G31" s="35">
        <v>142756.35803329974</v>
      </c>
      <c r="H31" s="35">
        <v>126991.37912458894</v>
      </c>
      <c r="I31" s="35">
        <v>120791.01046558007</v>
      </c>
      <c r="J31" s="35">
        <v>115304.00629893018</v>
      </c>
      <c r="K31" s="35">
        <v>112829.7900717468</v>
      </c>
      <c r="L31" s="35">
        <v>109215.78803802346</v>
      </c>
      <c r="M31" s="35">
        <v>98085.962541314206</v>
      </c>
      <c r="N31" s="35">
        <v>81217.185405463111</v>
      </c>
      <c r="O31" s="35">
        <v>80201.622656831853</v>
      </c>
      <c r="P31" s="35">
        <v>77626.479110616536</v>
      </c>
      <c r="Q31" s="35">
        <v>52997.745218017757</v>
      </c>
      <c r="R31" s="35">
        <v>50784.833295795106</v>
      </c>
      <c r="S31" s="35">
        <v>51006.441275341604</v>
      </c>
      <c r="T31" s="35">
        <v>46486.617447387762</v>
      </c>
      <c r="U31" s="35">
        <v>45815.227074034461</v>
      </c>
      <c r="V31" s="35">
        <v>39480.328783228106</v>
      </c>
      <c r="W31" s="35">
        <v>41419.293050122265</v>
      </c>
      <c r="X31" s="35">
        <v>48680.049527490286</v>
      </c>
      <c r="Y31" s="35">
        <v>44713.170429834398</v>
      </c>
      <c r="Z31" s="35">
        <v>35817.546440759084</v>
      </c>
      <c r="AA31" s="35">
        <v>33979.227069315981</v>
      </c>
    </row>
    <row r="33" spans="1:27"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x14ac:dyDescent="0.35">
      <c r="A34" s="31" t="s">
        <v>120</v>
      </c>
      <c r="B34" s="31" t="s">
        <v>60</v>
      </c>
      <c r="C34" s="34">
        <v>187294.5135</v>
      </c>
      <c r="D34" s="34">
        <v>157996.84400000001</v>
      </c>
      <c r="E34" s="34">
        <v>155795.34899999999</v>
      </c>
      <c r="F34" s="34">
        <v>149707.63580000002</v>
      </c>
      <c r="G34" s="34">
        <v>134854.17969999998</v>
      </c>
      <c r="H34" s="34">
        <v>126293.9574</v>
      </c>
      <c r="I34" s="34">
        <v>113929.898</v>
      </c>
      <c r="J34" s="34">
        <v>98211.093500020404</v>
      </c>
      <c r="K34" s="34">
        <v>93217.524700019276</v>
      </c>
      <c r="L34" s="34">
        <v>86962.091500018199</v>
      </c>
      <c r="M34" s="34">
        <v>81061.073600017276</v>
      </c>
      <c r="N34" s="34">
        <v>89675.855000016221</v>
      </c>
      <c r="O34" s="34">
        <v>87752.862900015331</v>
      </c>
      <c r="P34" s="34">
        <v>80514.71130001446</v>
      </c>
      <c r="Q34" s="34">
        <v>62572.848600013742</v>
      </c>
      <c r="R34" s="34">
        <v>50883.3845000129</v>
      </c>
      <c r="S34" s="34">
        <v>36222.882900012177</v>
      </c>
      <c r="T34" s="34">
        <v>36381.258700011509</v>
      </c>
      <c r="U34" s="34">
        <v>33331.98420001092</v>
      </c>
      <c r="V34" s="34">
        <v>30646.187300010253</v>
      </c>
      <c r="W34" s="34">
        <v>26859.585300009683</v>
      </c>
      <c r="X34" s="34">
        <v>22523.67320000914</v>
      </c>
      <c r="Y34" s="34">
        <v>17557.808700008682</v>
      </c>
      <c r="Z34" s="34">
        <v>14076.430000008151</v>
      </c>
      <c r="AA34" s="34">
        <v>11150.262000007702</v>
      </c>
    </row>
    <row r="35" spans="1:27"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x14ac:dyDescent="0.35">
      <c r="A36" s="31" t="s">
        <v>120</v>
      </c>
      <c r="B36" s="31" t="s">
        <v>18</v>
      </c>
      <c r="C36" s="34">
        <v>10389.834999999999</v>
      </c>
      <c r="D36" s="34">
        <v>7444.6965917010002</v>
      </c>
      <c r="E36" s="34">
        <v>7030.034320236</v>
      </c>
      <c r="F36" s="34">
        <v>7483.2689138509995</v>
      </c>
      <c r="G36" s="34">
        <v>6980.4957179699995</v>
      </c>
      <c r="H36" s="34">
        <v>6568.1727524010003</v>
      </c>
      <c r="I36" s="34">
        <v>6214.0723039759996</v>
      </c>
      <c r="J36" s="34">
        <v>5869.7922230069998</v>
      </c>
      <c r="K36" s="34">
        <v>5536.9591176036001</v>
      </c>
      <c r="L36" s="34">
        <v>5236.0059632570001</v>
      </c>
      <c r="M36" s="34">
        <v>4946.6526361135002</v>
      </c>
      <c r="N36" s="34">
        <v>7300.2807181710004</v>
      </c>
      <c r="O36" s="34">
        <v>8317.9956623870003</v>
      </c>
      <c r="P36" s="34">
        <v>5504.5546350080003</v>
      </c>
      <c r="Q36" s="34">
        <v>13898.472973274</v>
      </c>
      <c r="R36" s="34">
        <v>6768.0663142799995</v>
      </c>
      <c r="S36" s="34">
        <v>8676.3449467250011</v>
      </c>
      <c r="T36" s="34">
        <v>8824.7828928250001</v>
      </c>
      <c r="U36" s="34">
        <v>7472.6815275310009</v>
      </c>
      <c r="V36" s="34">
        <v>6243.1777163170009</v>
      </c>
      <c r="W36" s="34">
        <v>7111.7537537860007</v>
      </c>
      <c r="X36" s="34">
        <v>7805.8261660819999</v>
      </c>
      <c r="Y36" s="34">
        <v>7060.7554075930002</v>
      </c>
      <c r="Z36" s="34">
        <v>5625.3510062670002</v>
      </c>
      <c r="AA36" s="34">
        <v>2856.3529465029997</v>
      </c>
    </row>
    <row r="37" spans="1:27"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x14ac:dyDescent="0.35">
      <c r="A38" s="31" t="s">
        <v>120</v>
      </c>
      <c r="B38" s="31" t="s">
        <v>63</v>
      </c>
      <c r="C38" s="34">
        <v>131.75509263862997</v>
      </c>
      <c r="D38" s="34">
        <v>2.1900221389999992E-2</v>
      </c>
      <c r="E38" s="34">
        <v>6.4625846484499991</v>
      </c>
      <c r="F38" s="34">
        <v>27.683875576599998</v>
      </c>
      <c r="G38" s="34">
        <v>1.6461151010000001E-2</v>
      </c>
      <c r="H38" s="34">
        <v>3.5138797042000003</v>
      </c>
      <c r="I38" s="34">
        <v>1.535024477E-2</v>
      </c>
      <c r="J38" s="34">
        <v>9.8833295963900003</v>
      </c>
      <c r="K38" s="34">
        <v>1.4409698579999998E-2</v>
      </c>
      <c r="L38" s="34">
        <v>15.48973291425</v>
      </c>
      <c r="M38" s="34">
        <v>1.6894670572999999</v>
      </c>
      <c r="N38" s="34">
        <v>59.817217209829899</v>
      </c>
      <c r="O38" s="34">
        <v>33.708629116699996</v>
      </c>
      <c r="P38" s="34">
        <v>3.44476654439999</v>
      </c>
      <c r="Q38" s="34">
        <v>299.09007741730005</v>
      </c>
      <c r="R38" s="34">
        <v>604.63960323699996</v>
      </c>
      <c r="S38" s="34">
        <v>613.41390688770014</v>
      </c>
      <c r="T38" s="34">
        <v>222.58448448175</v>
      </c>
      <c r="U38" s="34">
        <v>800.63820003440003</v>
      </c>
      <c r="V38" s="34">
        <v>434.29838549520002</v>
      </c>
      <c r="W38" s="34">
        <v>842.55310447099987</v>
      </c>
      <c r="X38" s="34">
        <v>1600.9969637695999</v>
      </c>
      <c r="Y38" s="34">
        <v>2012.8965669979998</v>
      </c>
      <c r="Z38" s="34">
        <v>1789.2953687229999</v>
      </c>
      <c r="AA38" s="34">
        <v>2590.6597736019999</v>
      </c>
    </row>
    <row r="39" spans="1:27" x14ac:dyDescent="0.35">
      <c r="A39" s="31" t="s">
        <v>120</v>
      </c>
      <c r="B39" s="31" t="s">
        <v>62</v>
      </c>
      <c r="C39" s="34">
        <v>4559.4669999999996</v>
      </c>
      <c r="D39" s="34">
        <v>4287.433</v>
      </c>
      <c r="E39" s="34">
        <v>4046.6795999999999</v>
      </c>
      <c r="F39" s="34">
        <v>3790.2103999999999</v>
      </c>
      <c r="G39" s="34">
        <v>3554.8231999999998</v>
      </c>
      <c r="H39" s="34">
        <v>3351.7561000000001</v>
      </c>
      <c r="I39" s="34">
        <v>3163.8438999999998</v>
      </c>
      <c r="J39" s="34">
        <v>2943.8914</v>
      </c>
      <c r="K39" s="34">
        <v>2787.8109000000004</v>
      </c>
      <c r="L39" s="34">
        <v>2617.4123</v>
      </c>
      <c r="M39" s="34">
        <v>2471.6904000000004</v>
      </c>
      <c r="N39" s="34">
        <v>2314.7361000000001</v>
      </c>
      <c r="O39" s="34">
        <v>2174.4992999999999</v>
      </c>
      <c r="P39" s="34">
        <v>2044.5303000000001</v>
      </c>
      <c r="Q39" s="34">
        <v>1927.2368000000001</v>
      </c>
      <c r="R39" s="34">
        <v>1800.8112000000001</v>
      </c>
      <c r="S39" s="34">
        <v>640.20460000000003</v>
      </c>
      <c r="T39" s="34">
        <v>602.88043999999991</v>
      </c>
      <c r="U39" s="34">
        <v>567.27109999999993</v>
      </c>
      <c r="V39" s="34">
        <v>530.64643999999998</v>
      </c>
      <c r="W39" s="34">
        <v>501.99005999999997</v>
      </c>
      <c r="X39" s="34">
        <v>0</v>
      </c>
      <c r="Y39" s="34">
        <v>0</v>
      </c>
      <c r="Z39" s="34">
        <v>0</v>
      </c>
      <c r="AA39" s="34">
        <v>0</v>
      </c>
    </row>
    <row r="40" spans="1:27" x14ac:dyDescent="0.35">
      <c r="A40" s="31" t="s">
        <v>120</v>
      </c>
      <c r="B40" s="31" t="s">
        <v>66</v>
      </c>
      <c r="C40" s="34">
        <v>5150.3266399999993</v>
      </c>
      <c r="D40" s="34">
        <v>8369.1432621521981</v>
      </c>
      <c r="E40" s="34">
        <v>10800.696249887695</v>
      </c>
      <c r="F40" s="34">
        <v>9320.8397270931</v>
      </c>
      <c r="G40" s="34">
        <v>10176.513730553599</v>
      </c>
      <c r="H40" s="34">
        <v>10240.599531835502</v>
      </c>
      <c r="I40" s="34">
        <v>14398.308004477896</v>
      </c>
      <c r="J40" s="34">
        <v>22377.062205707804</v>
      </c>
      <c r="K40" s="34">
        <v>21833.020686825905</v>
      </c>
      <c r="L40" s="34">
        <v>21041.656683482797</v>
      </c>
      <c r="M40" s="34">
        <v>18234.279731001199</v>
      </c>
      <c r="N40" s="34">
        <v>16919.521080637194</v>
      </c>
      <c r="O40" s="34">
        <v>14375.537070048598</v>
      </c>
      <c r="P40" s="34">
        <v>15753.4628374122</v>
      </c>
      <c r="Q40" s="34">
        <v>21287.995777321994</v>
      </c>
      <c r="R40" s="34">
        <v>28549.240375220401</v>
      </c>
      <c r="S40" s="34">
        <v>34942.743073612502</v>
      </c>
      <c r="T40" s="34">
        <v>32374.8407141426</v>
      </c>
      <c r="U40" s="34">
        <v>31252.398742708305</v>
      </c>
      <c r="V40" s="34">
        <v>27341.275259760998</v>
      </c>
      <c r="W40" s="34">
        <v>24753.307479101804</v>
      </c>
      <c r="X40" s="34">
        <v>21287.064720196602</v>
      </c>
      <c r="Y40" s="34">
        <v>24660.934860868896</v>
      </c>
      <c r="Z40" s="34">
        <v>24536.9696684794</v>
      </c>
      <c r="AA40" s="34">
        <v>24949.041515042201</v>
      </c>
    </row>
    <row r="41" spans="1:27" x14ac:dyDescent="0.35">
      <c r="A41" s="31" t="s">
        <v>120</v>
      </c>
      <c r="B41" s="31" t="s">
        <v>65</v>
      </c>
      <c r="C41" s="34">
        <v>5.1894183170099657</v>
      </c>
      <c r="D41" s="34">
        <v>6.9300383877965279</v>
      </c>
      <c r="E41" s="34">
        <v>6.5955188157916975</v>
      </c>
      <c r="F41" s="34">
        <v>5.949752701269488</v>
      </c>
      <c r="G41" s="34">
        <v>5.4855591455301882</v>
      </c>
      <c r="H41" s="34">
        <v>5.5079377059245269</v>
      </c>
      <c r="I41" s="34">
        <v>5.5099418361988377</v>
      </c>
      <c r="J41" s="34">
        <v>4.3595140200631954</v>
      </c>
      <c r="K41" s="34">
        <v>5.265056555125498</v>
      </c>
      <c r="L41" s="34">
        <v>5.1699264631523514</v>
      </c>
      <c r="M41" s="34">
        <v>5.0884918734220976</v>
      </c>
      <c r="N41" s="34">
        <v>4.7826411523205383</v>
      </c>
      <c r="O41" s="34">
        <v>4.3432518194990992</v>
      </c>
      <c r="P41" s="34">
        <v>4.008413703115985</v>
      </c>
      <c r="Q41" s="34">
        <v>4.1928229434806292</v>
      </c>
      <c r="R41" s="34">
        <v>3.8239294624584059</v>
      </c>
      <c r="S41" s="34">
        <v>3.5197639234156686</v>
      </c>
      <c r="T41" s="34">
        <v>3.6597139043414573</v>
      </c>
      <c r="U41" s="34">
        <v>3.6066168502675398</v>
      </c>
      <c r="V41" s="34">
        <v>3.5469009096228801</v>
      </c>
      <c r="W41" s="34">
        <v>3.318954975840009</v>
      </c>
      <c r="X41" s="34">
        <v>3.2238356179607801</v>
      </c>
      <c r="Y41" s="34">
        <v>2.8790490178827182</v>
      </c>
      <c r="Z41" s="34">
        <v>2.8058283359549705</v>
      </c>
      <c r="AA41" s="34">
        <v>2.6266778762516374</v>
      </c>
    </row>
    <row r="42" spans="1:27" x14ac:dyDescent="0.35">
      <c r="A42" s="31" t="s">
        <v>120</v>
      </c>
      <c r="B42" s="31" t="s">
        <v>34</v>
      </c>
      <c r="C42" s="34">
        <v>5.0030549197300003E-2</v>
      </c>
      <c r="D42" s="34">
        <v>5.470683604649991E-2</v>
      </c>
      <c r="E42" s="34">
        <v>6.32445128439999E-2</v>
      </c>
      <c r="F42" s="34">
        <v>6.3642832180299994E-2</v>
      </c>
      <c r="G42" s="34">
        <v>5.3870608099499999E-2</v>
      </c>
      <c r="H42" s="34">
        <v>5.609033932139991E-2</v>
      </c>
      <c r="I42" s="34">
        <v>5.4771224197499899E-2</v>
      </c>
      <c r="J42" s="34">
        <v>5.2636772560999905E-2</v>
      </c>
      <c r="K42" s="34">
        <v>6.4537240619999894E-2</v>
      </c>
      <c r="L42" s="34">
        <v>4.8351664934999802E-2</v>
      </c>
      <c r="M42" s="34">
        <v>4.4863473971999912E-2</v>
      </c>
      <c r="N42" s="34">
        <v>4.4707036229999997E-2</v>
      </c>
      <c r="O42" s="34">
        <v>0.28520843159999998</v>
      </c>
      <c r="P42" s="34">
        <v>0.27073073489999999</v>
      </c>
      <c r="Q42" s="34">
        <v>0.79583810474999994</v>
      </c>
      <c r="R42" s="34">
        <v>0.75611200439999993</v>
      </c>
      <c r="S42" s="34">
        <v>0.69549003394999998</v>
      </c>
      <c r="T42" s="34">
        <v>0.65367843637999901</v>
      </c>
      <c r="U42" s="34">
        <v>0.62400031882999996</v>
      </c>
      <c r="V42" s="34">
        <v>0.58412242652000002</v>
      </c>
      <c r="W42" s="34">
        <v>1.0779461636400001</v>
      </c>
      <c r="X42" s="34">
        <v>1.01491366393</v>
      </c>
      <c r="Y42" s="34">
        <v>0.94138098489999988</v>
      </c>
      <c r="Z42" s="34">
        <v>0.96580876776999991</v>
      </c>
      <c r="AA42" s="34">
        <v>0.9164213295000001</v>
      </c>
    </row>
    <row r="43" spans="1:27" x14ac:dyDescent="0.35">
      <c r="A43" s="31" t="s">
        <v>120</v>
      </c>
      <c r="B43" s="31" t="s">
        <v>70</v>
      </c>
      <c r="C43" s="34">
        <v>688.52475000000004</v>
      </c>
      <c r="D43" s="34">
        <v>230.13321999999999</v>
      </c>
      <c r="E43" s="34">
        <v>700.52824999999996</v>
      </c>
      <c r="F43" s="34">
        <v>598.64225546104046</v>
      </c>
      <c r="G43" s="34">
        <v>383.13416552132958</v>
      </c>
      <c r="H43" s="34">
        <v>646.60325559926821</v>
      </c>
      <c r="I43" s="34">
        <v>751.41140567846844</v>
      </c>
      <c r="J43" s="34">
        <v>863.60725575803269</v>
      </c>
      <c r="K43" s="34">
        <v>1372.3516068315887</v>
      </c>
      <c r="L43" s="34">
        <v>1827.1902064877991</v>
      </c>
      <c r="M43" s="34">
        <v>1313.5006061699864</v>
      </c>
      <c r="N43" s="34">
        <v>2642.7595090940331</v>
      </c>
      <c r="O43" s="34">
        <v>2421.5518087231185</v>
      </c>
      <c r="P43" s="34">
        <v>2057.4131084107694</v>
      </c>
      <c r="Q43" s="34">
        <v>1969.2036132114829</v>
      </c>
      <c r="R43" s="34">
        <v>1850.916018748788</v>
      </c>
      <c r="S43" s="34">
        <v>1325.2149322999999</v>
      </c>
      <c r="T43" s="34">
        <v>1346.7173083000002</v>
      </c>
      <c r="U43" s="34">
        <v>1369.4937357000001</v>
      </c>
      <c r="V43" s="34">
        <v>1065.1371615999999</v>
      </c>
      <c r="W43" s="34">
        <v>1147.2184909999999</v>
      </c>
      <c r="X43" s="34">
        <v>1113.9933105000002</v>
      </c>
      <c r="Y43" s="34">
        <v>894.90282844000012</v>
      </c>
      <c r="Z43" s="34">
        <v>833.27496399999995</v>
      </c>
      <c r="AA43" s="34">
        <v>831.01966660000005</v>
      </c>
    </row>
    <row r="44" spans="1:27" x14ac:dyDescent="0.35">
      <c r="A44" s="31" t="s">
        <v>120</v>
      </c>
      <c r="B44" s="31" t="s">
        <v>52</v>
      </c>
      <c r="C44" s="34">
        <v>0</v>
      </c>
      <c r="D44" s="34">
        <v>0</v>
      </c>
      <c r="E44" s="34">
        <v>0</v>
      </c>
      <c r="F44" s="34">
        <v>0</v>
      </c>
      <c r="G44" s="34">
        <v>0</v>
      </c>
      <c r="H44" s="34">
        <v>0</v>
      </c>
      <c r="I44" s="34">
        <v>0</v>
      </c>
      <c r="J44" s="34">
        <v>0</v>
      </c>
      <c r="K44" s="34">
        <v>0</v>
      </c>
      <c r="L44" s="34">
        <v>0</v>
      </c>
      <c r="M44" s="34">
        <v>0</v>
      </c>
      <c r="N44" s="34">
        <v>0</v>
      </c>
      <c r="O44" s="34">
        <v>0</v>
      </c>
      <c r="P44" s="34">
        <v>0</v>
      </c>
      <c r="Q44" s="34">
        <v>0</v>
      </c>
      <c r="R44" s="34">
        <v>0</v>
      </c>
      <c r="S44" s="34">
        <v>0</v>
      </c>
      <c r="T44" s="34">
        <v>0</v>
      </c>
      <c r="U44" s="34">
        <v>0</v>
      </c>
      <c r="V44" s="34">
        <v>0</v>
      </c>
      <c r="W44" s="34">
        <v>0</v>
      </c>
      <c r="X44" s="34">
        <v>0</v>
      </c>
      <c r="Y44" s="34">
        <v>0</v>
      </c>
      <c r="Z44" s="34">
        <v>0</v>
      </c>
      <c r="AA44" s="34">
        <v>0</v>
      </c>
    </row>
    <row r="45" spans="1:27" x14ac:dyDescent="0.35">
      <c r="A45" s="38" t="s">
        <v>127</v>
      </c>
      <c r="B45" s="38"/>
      <c r="C45" s="35">
        <v>207531.08665095564</v>
      </c>
      <c r="D45" s="35">
        <v>178105.06879246241</v>
      </c>
      <c r="E45" s="35">
        <v>177685.81727358795</v>
      </c>
      <c r="F45" s="35">
        <v>170335.58846922198</v>
      </c>
      <c r="G45" s="35">
        <v>155571.51436882015</v>
      </c>
      <c r="H45" s="35">
        <v>146463.50760164662</v>
      </c>
      <c r="I45" s="35">
        <v>137711.64750053489</v>
      </c>
      <c r="J45" s="35">
        <v>129416.08217235164</v>
      </c>
      <c r="K45" s="35">
        <v>123380.59487070248</v>
      </c>
      <c r="L45" s="35">
        <v>115877.8261061354</v>
      </c>
      <c r="M45" s="35">
        <v>106720.4743260627</v>
      </c>
      <c r="N45" s="35">
        <v>116274.99275718656</v>
      </c>
      <c r="O45" s="35">
        <v>112658.94681338713</v>
      </c>
      <c r="P45" s="35">
        <v>103824.71225268218</v>
      </c>
      <c r="Q45" s="35">
        <v>99989.837050970527</v>
      </c>
      <c r="R45" s="35">
        <v>88609.965922212767</v>
      </c>
      <c r="S45" s="35">
        <v>81099.10919116078</v>
      </c>
      <c r="T45" s="35">
        <v>78410.006945365196</v>
      </c>
      <c r="U45" s="35">
        <v>73428.580387134891</v>
      </c>
      <c r="V45" s="35">
        <v>65199.132002493068</v>
      </c>
      <c r="W45" s="35">
        <v>60072.508652344331</v>
      </c>
      <c r="X45" s="35">
        <v>53220.784885675297</v>
      </c>
      <c r="Y45" s="35">
        <v>51295.274584486455</v>
      </c>
      <c r="Z45" s="35">
        <v>46030.851871813509</v>
      </c>
      <c r="AA45" s="35">
        <v>41548.942913031155</v>
      </c>
    </row>
    <row r="47" spans="1:27"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x14ac:dyDescent="0.35">
      <c r="A49" s="31" t="s">
        <v>121</v>
      </c>
      <c r="B49" s="31" t="s">
        <v>68</v>
      </c>
      <c r="C49" s="34">
        <v>120416.745</v>
      </c>
      <c r="D49" s="34">
        <v>104315.7515</v>
      </c>
      <c r="E49" s="34">
        <v>106084.992</v>
      </c>
      <c r="F49" s="34">
        <v>101921.72199999999</v>
      </c>
      <c r="G49" s="34">
        <v>98366.8845</v>
      </c>
      <c r="H49" s="34">
        <v>91538.703500000003</v>
      </c>
      <c r="I49" s="34">
        <v>82365.861000000004</v>
      </c>
      <c r="J49" s="34">
        <v>79074.27450002321</v>
      </c>
      <c r="K49" s="34">
        <v>66148.923200021934</v>
      </c>
      <c r="L49" s="34">
        <v>63282.903500020715</v>
      </c>
      <c r="M49" s="34">
        <v>54695.676500019676</v>
      </c>
      <c r="N49" s="34">
        <v>46333.169000018461</v>
      </c>
      <c r="O49" s="34">
        <v>43961.720000017434</v>
      </c>
      <c r="P49" s="34">
        <v>41782.861500016465</v>
      </c>
      <c r="Q49" s="34">
        <v>38765.348500015636</v>
      </c>
      <c r="R49" s="34">
        <v>35546.309500014679</v>
      </c>
      <c r="S49" s="34">
        <v>31842.654000013863</v>
      </c>
      <c r="T49" s="34">
        <v>28696.693500013091</v>
      </c>
      <c r="U49" s="34">
        <v>28545.950500012434</v>
      </c>
      <c r="V49" s="34">
        <v>28192.061000011672</v>
      </c>
      <c r="W49" s="34">
        <v>26413.424700011019</v>
      </c>
      <c r="X49" s="34">
        <v>24584.794600010406</v>
      </c>
      <c r="Y49" s="34">
        <v>23348.933000009882</v>
      </c>
      <c r="Z49" s="34">
        <v>21833.335800009278</v>
      </c>
      <c r="AA49" s="34">
        <v>20899.177200008766</v>
      </c>
    </row>
    <row r="50" spans="1:27" x14ac:dyDescent="0.35">
      <c r="A50" s="31" t="s">
        <v>121</v>
      </c>
      <c r="B50" s="31" t="s">
        <v>18</v>
      </c>
      <c r="C50" s="34">
        <v>0</v>
      </c>
      <c r="D50" s="34">
        <v>7.5570964999999903E-3</v>
      </c>
      <c r="E50" s="34">
        <v>7.9683169999999991E-3</v>
      </c>
      <c r="F50" s="34">
        <v>7.6344185000000002E-3</v>
      </c>
      <c r="G50" s="34">
        <v>7.0986924000000003E-3</v>
      </c>
      <c r="H50" s="34">
        <v>6.8862456999999998E-3</v>
      </c>
      <c r="I50" s="34">
        <v>6.7217134999999996E-3</v>
      </c>
      <c r="J50" s="34">
        <v>6.6216717000000007E-3</v>
      </c>
      <c r="K50" s="34">
        <v>6.9391139999999997E-3</v>
      </c>
      <c r="L50" s="34">
        <v>7.4073466999999994E-3</v>
      </c>
      <c r="M50" s="34">
        <v>7.1972994999999996E-3</v>
      </c>
      <c r="N50" s="34">
        <v>1.0560358000000001E-2</v>
      </c>
      <c r="O50" s="34">
        <v>1.0891072E-2</v>
      </c>
      <c r="P50" s="34">
        <v>1.0029402E-2</v>
      </c>
      <c r="Q50" s="34">
        <v>1.0846414999999901E-2</v>
      </c>
      <c r="R50" s="34">
        <v>9.9346850000000004E-3</v>
      </c>
      <c r="S50" s="34">
        <v>1.2371055000000001E-2</v>
      </c>
      <c r="T50" s="34">
        <v>1.2244073999999999E-2</v>
      </c>
      <c r="U50" s="34">
        <v>1.3126364E-2</v>
      </c>
      <c r="V50" s="34">
        <v>1.1702136999999899E-2</v>
      </c>
      <c r="W50" s="34">
        <v>1.5100010999999901E-2</v>
      </c>
      <c r="X50" s="34">
        <v>1.47305619999999E-2</v>
      </c>
      <c r="Y50" s="34">
        <v>1.3883915E-2</v>
      </c>
      <c r="Z50" s="34">
        <v>1.5967365000000001E-2</v>
      </c>
      <c r="AA50" s="34">
        <v>1.5221647000000001E-2</v>
      </c>
    </row>
    <row r="51" spans="1:27" x14ac:dyDescent="0.35">
      <c r="A51" s="31" t="s">
        <v>121</v>
      </c>
      <c r="B51" s="31" t="s">
        <v>30</v>
      </c>
      <c r="C51" s="34">
        <v>52.376580000000004</v>
      </c>
      <c r="D51" s="34">
        <v>44.352573999999997</v>
      </c>
      <c r="E51" s="34">
        <v>58.045883000000003</v>
      </c>
      <c r="F51" s="34">
        <v>13.439071</v>
      </c>
      <c r="G51" s="34">
        <v>8.1159365000000011E-4</v>
      </c>
      <c r="H51" s="34">
        <v>10.644628999999901</v>
      </c>
      <c r="I51" s="34">
        <v>2.9557512000000004</v>
      </c>
      <c r="J51" s="34">
        <v>5.7039446000000001E-4</v>
      </c>
      <c r="K51" s="34">
        <v>0.86285260000000008</v>
      </c>
      <c r="L51" s="34">
        <v>2.2871273999999997</v>
      </c>
      <c r="M51" s="34">
        <v>10.873220999999999</v>
      </c>
      <c r="N51" s="34">
        <v>45.984546999999999</v>
      </c>
      <c r="O51" s="34">
        <v>28.391088</v>
      </c>
      <c r="P51" s="34">
        <v>47.910992</v>
      </c>
      <c r="Q51" s="34">
        <v>165.39733999999999</v>
      </c>
      <c r="R51" s="34">
        <v>69.004199999999997</v>
      </c>
      <c r="S51" s="34">
        <v>123.722836</v>
      </c>
      <c r="T51" s="34">
        <v>118.34196</v>
      </c>
      <c r="U51" s="34">
        <v>0</v>
      </c>
      <c r="V51" s="34">
        <v>0</v>
      </c>
      <c r="W51" s="34">
        <v>0</v>
      </c>
      <c r="X51" s="34">
        <v>0</v>
      </c>
      <c r="Y51" s="34">
        <v>0</v>
      </c>
      <c r="Z51" s="34">
        <v>0</v>
      </c>
      <c r="AA51" s="34">
        <v>0</v>
      </c>
    </row>
    <row r="52" spans="1:27" x14ac:dyDescent="0.35">
      <c r="A52" s="31" t="s">
        <v>121</v>
      </c>
      <c r="B52" s="31" t="s">
        <v>63</v>
      </c>
      <c r="C52" s="34">
        <v>117.77122066349992</v>
      </c>
      <c r="D52" s="34">
        <v>242.6596455152</v>
      </c>
      <c r="E52" s="34">
        <v>180.92680664779999</v>
      </c>
      <c r="F52" s="34">
        <v>64.69635199519999</v>
      </c>
      <c r="G52" s="34">
        <v>2.0558554199999968E-2</v>
      </c>
      <c r="H52" s="34">
        <v>19.0859072025</v>
      </c>
      <c r="I52" s="34">
        <v>5.6569344149000012</v>
      </c>
      <c r="J52" s="34">
        <v>1.9001588199999978E-2</v>
      </c>
      <c r="K52" s="34">
        <v>1.9480732499999997E-2</v>
      </c>
      <c r="L52" s="34">
        <v>0.88073965289999989</v>
      </c>
      <c r="M52" s="34">
        <v>13.8571343979999</v>
      </c>
      <c r="N52" s="34">
        <v>52.734741183099999</v>
      </c>
      <c r="O52" s="34">
        <v>0.89191532269999996</v>
      </c>
      <c r="P52" s="34">
        <v>4.7524733364000005</v>
      </c>
      <c r="Q52" s="34">
        <v>211.83840109989998</v>
      </c>
      <c r="R52" s="34">
        <v>127.74017476259999</v>
      </c>
      <c r="S52" s="34">
        <v>244.70064795570002</v>
      </c>
      <c r="T52" s="34">
        <v>53.535805782099992</v>
      </c>
      <c r="U52" s="34">
        <v>301.83602111570002</v>
      </c>
      <c r="V52" s="34">
        <v>197.22184523999999</v>
      </c>
      <c r="W52" s="34">
        <v>404.23075819220003</v>
      </c>
      <c r="X52" s="34">
        <v>297.64000964799999</v>
      </c>
      <c r="Y52" s="34">
        <v>977.93707782000001</v>
      </c>
      <c r="Z52" s="34">
        <v>978.43517747670001</v>
      </c>
      <c r="AA52" s="34">
        <v>696.66092657670004</v>
      </c>
    </row>
    <row r="53" spans="1:27" x14ac:dyDescent="0.35">
      <c r="A53" s="31" t="s">
        <v>121</v>
      </c>
      <c r="B53" s="31" t="s">
        <v>62</v>
      </c>
      <c r="C53" s="34">
        <v>19044.324149999997</v>
      </c>
      <c r="D53" s="34">
        <v>17707.715899999999</v>
      </c>
      <c r="E53" s="34">
        <v>15373.705250000001</v>
      </c>
      <c r="F53" s="34">
        <v>18427.295260000003</v>
      </c>
      <c r="G53" s="34">
        <v>17846.933200000003</v>
      </c>
      <c r="H53" s="34">
        <v>15659.899839999998</v>
      </c>
      <c r="I53" s="34">
        <v>15162.243970000001</v>
      </c>
      <c r="J53" s="34">
        <v>17919.394090000002</v>
      </c>
      <c r="K53" s="34">
        <v>13585.342399999998</v>
      </c>
      <c r="L53" s="34">
        <v>10980.088119999999</v>
      </c>
      <c r="M53" s="34">
        <v>10385.891549999998</v>
      </c>
      <c r="N53" s="34">
        <v>8801.7601200000008</v>
      </c>
      <c r="O53" s="34">
        <v>10279.05689</v>
      </c>
      <c r="P53" s="34">
        <v>9979.166580000001</v>
      </c>
      <c r="Q53" s="34">
        <v>8897.4942699999992</v>
      </c>
      <c r="R53" s="34">
        <v>8373.4058700000005</v>
      </c>
      <c r="S53" s="34">
        <v>9991.1592000000019</v>
      </c>
      <c r="T53" s="34">
        <v>7839.6517300000005</v>
      </c>
      <c r="U53" s="34">
        <v>6353.2493599999998</v>
      </c>
      <c r="V53" s="34">
        <v>5937.8011899999992</v>
      </c>
      <c r="W53" s="34">
        <v>5116.44481</v>
      </c>
      <c r="X53" s="34">
        <v>5915.37111</v>
      </c>
      <c r="Y53" s="34">
        <v>5747.0352899999998</v>
      </c>
      <c r="Z53" s="34">
        <v>5114.2589699999999</v>
      </c>
      <c r="AA53" s="34">
        <v>4837.0643799999998</v>
      </c>
    </row>
    <row r="54" spans="1:27" x14ac:dyDescent="0.35">
      <c r="A54" s="31" t="s">
        <v>121</v>
      </c>
      <c r="B54" s="31" t="s">
        <v>66</v>
      </c>
      <c r="C54" s="34">
        <v>29021.877789999995</v>
      </c>
      <c r="D54" s="34">
        <v>33480.961609594451</v>
      </c>
      <c r="E54" s="34">
        <v>27687.648144546991</v>
      </c>
      <c r="F54" s="34">
        <v>27267.67713343415</v>
      </c>
      <c r="G54" s="34">
        <v>27909.614860246889</v>
      </c>
      <c r="H54" s="34">
        <v>27687.528693784036</v>
      </c>
      <c r="I54" s="34">
        <v>27006.333271289142</v>
      </c>
      <c r="J54" s="34">
        <v>23975.337234001585</v>
      </c>
      <c r="K54" s="34">
        <v>23133.893550286466</v>
      </c>
      <c r="L54" s="34">
        <v>21456.846688042831</v>
      </c>
      <c r="M54" s="34">
        <v>23027.543428518529</v>
      </c>
      <c r="N54" s="34">
        <v>18674.09652912867</v>
      </c>
      <c r="O54" s="34">
        <v>17802.454612069039</v>
      </c>
      <c r="P54" s="34">
        <v>17309.096245013483</v>
      </c>
      <c r="Q54" s="34">
        <v>17808.343841930178</v>
      </c>
      <c r="R54" s="34">
        <v>16971.681721357338</v>
      </c>
      <c r="S54" s="34">
        <v>16436.321517636334</v>
      </c>
      <c r="T54" s="34">
        <v>15440.527087427503</v>
      </c>
      <c r="U54" s="34">
        <v>14151.970143012697</v>
      </c>
      <c r="V54" s="34">
        <v>13876.495414275474</v>
      </c>
      <c r="W54" s="34">
        <v>12404.265599467401</v>
      </c>
      <c r="X54" s="34">
        <v>13859.253350000145</v>
      </c>
      <c r="Y54" s="34">
        <v>13047.982388575439</v>
      </c>
      <c r="Z54" s="34">
        <v>12712.88828521938</v>
      </c>
      <c r="AA54" s="34">
        <v>11823.622139662821</v>
      </c>
    </row>
    <row r="55" spans="1:27" x14ac:dyDescent="0.35">
      <c r="A55" s="31" t="s">
        <v>121</v>
      </c>
      <c r="B55" s="31" t="s">
        <v>65</v>
      </c>
      <c r="C55" s="34">
        <v>2.1916478409332791</v>
      </c>
      <c r="D55" s="34">
        <v>2.0619139354391582</v>
      </c>
      <c r="E55" s="34">
        <v>2.0246016767047688</v>
      </c>
      <c r="F55" s="34">
        <v>1.8273074331817702</v>
      </c>
      <c r="G55" s="34">
        <v>2.8198205174449975</v>
      </c>
      <c r="H55" s="34">
        <v>2.8138850633179984</v>
      </c>
      <c r="I55" s="34">
        <v>2.8230530549799981</v>
      </c>
      <c r="J55" s="34">
        <v>5.4202850828249991</v>
      </c>
      <c r="K55" s="34">
        <v>5.3339066967559976</v>
      </c>
      <c r="L55" s="34">
        <v>5.1366389129289995</v>
      </c>
      <c r="M55" s="34">
        <v>4.8360153250469997</v>
      </c>
      <c r="N55" s="34">
        <v>4.7415237357089985</v>
      </c>
      <c r="O55" s="34">
        <v>4.2388786486249987</v>
      </c>
      <c r="P55" s="34">
        <v>3.8709459571279994</v>
      </c>
      <c r="Q55" s="34">
        <v>3.8458558805999976</v>
      </c>
      <c r="R55" s="34">
        <v>3.694146202123</v>
      </c>
      <c r="S55" s="34">
        <v>3.2352240746629999</v>
      </c>
      <c r="T55" s="34">
        <v>3.1768970917659991</v>
      </c>
      <c r="U55" s="34">
        <v>3.068031339669</v>
      </c>
      <c r="V55" s="34">
        <v>2.8815741627369995</v>
      </c>
      <c r="W55" s="34">
        <v>2.8335900584020002</v>
      </c>
      <c r="X55" s="34">
        <v>2.5321639149299999</v>
      </c>
      <c r="Y55" s="34">
        <v>2.3173367925299999</v>
      </c>
      <c r="Z55" s="34">
        <v>2.2311075151299984</v>
      </c>
      <c r="AA55" s="34">
        <v>2.1241593249299999</v>
      </c>
    </row>
    <row r="56" spans="1:27" x14ac:dyDescent="0.35">
      <c r="A56" s="31" t="s">
        <v>121</v>
      </c>
      <c r="B56" s="31" t="s">
        <v>34</v>
      </c>
      <c r="C56" s="34">
        <v>3.58146046538E-2</v>
      </c>
      <c r="D56" s="34">
        <v>3.8449607197299895E-2</v>
      </c>
      <c r="E56" s="34">
        <v>3.2685092637999999E-2</v>
      </c>
      <c r="F56" s="34">
        <v>2.8788023897399987E-2</v>
      </c>
      <c r="G56" s="34">
        <v>3.6761374782199902E-2</v>
      </c>
      <c r="H56" s="34">
        <v>3.3562303191999994E-2</v>
      </c>
      <c r="I56" s="34">
        <v>3.2792228326999996E-2</v>
      </c>
      <c r="J56" s="34">
        <v>2.5603704418999895E-2</v>
      </c>
      <c r="K56" s="34">
        <v>2.11936894795E-2</v>
      </c>
      <c r="L56" s="34">
        <v>2.2809696104999989E-2</v>
      </c>
      <c r="M56" s="34">
        <v>2.2545669667999989E-2</v>
      </c>
      <c r="N56" s="34">
        <v>1.9227882310000003E-2</v>
      </c>
      <c r="O56" s="34">
        <v>5.3787660899999893E-3</v>
      </c>
      <c r="P56" s="34">
        <v>5.1826430839999899E-3</v>
      </c>
      <c r="Q56" s="34">
        <v>5.050048582E-3</v>
      </c>
      <c r="R56" s="34">
        <v>4.8889200200000005E-3</v>
      </c>
      <c r="S56" s="34">
        <v>4.2066697870000004E-3</v>
      </c>
      <c r="T56" s="34">
        <v>3.9701347830000001E-3</v>
      </c>
      <c r="U56" s="34">
        <v>3.6475437209999998E-3</v>
      </c>
      <c r="V56" s="34">
        <v>3.6106314859999998E-3</v>
      </c>
      <c r="W56" s="34">
        <v>3.5010210780000001E-3</v>
      </c>
      <c r="X56" s="34">
        <v>3.2204262519999901E-3</v>
      </c>
      <c r="Y56" s="34">
        <v>2.9989205130000001E-3</v>
      </c>
      <c r="Z56" s="34">
        <v>0.23680090719999899</v>
      </c>
      <c r="AA56" s="34">
        <v>0.22613560269999902</v>
      </c>
    </row>
    <row r="57" spans="1:27" x14ac:dyDescent="0.35">
      <c r="A57" s="31" t="s">
        <v>121</v>
      </c>
      <c r="B57" s="31" t="s">
        <v>70</v>
      </c>
      <c r="C57" s="34">
        <v>0</v>
      </c>
      <c r="D57" s="34">
        <v>0</v>
      </c>
      <c r="E57" s="34">
        <v>0</v>
      </c>
      <c r="F57" s="34">
        <v>5.7721663999999996E-6</v>
      </c>
      <c r="G57" s="34">
        <v>6.3079777000000004E-6</v>
      </c>
      <c r="H57" s="34">
        <v>6.2777841999999997E-6</v>
      </c>
      <c r="I57" s="34">
        <v>6.2588579999999996E-6</v>
      </c>
      <c r="J57" s="34">
        <v>6.2667233999999897E-6</v>
      </c>
      <c r="K57" s="34">
        <v>5.9778909999999995E-6</v>
      </c>
      <c r="L57" s="34">
        <v>6.4237042999999999E-6</v>
      </c>
      <c r="M57" s="34">
        <v>6.2886695000000004E-6</v>
      </c>
      <c r="N57" s="34">
        <v>9.835118000000001E-6</v>
      </c>
      <c r="O57" s="34">
        <v>9.0382600000000001E-6</v>
      </c>
      <c r="P57" s="34">
        <v>8.9284675000000004E-6</v>
      </c>
      <c r="Q57" s="34">
        <v>1.07030789999999E-5</v>
      </c>
      <c r="R57" s="34">
        <v>1.0365111E-5</v>
      </c>
      <c r="S57" s="34">
        <v>1.2248357E-5</v>
      </c>
      <c r="T57" s="34">
        <v>1.1642995E-5</v>
      </c>
      <c r="U57" s="34">
        <v>1.8553156E-5</v>
      </c>
      <c r="V57" s="34">
        <v>1.8549092E-5</v>
      </c>
      <c r="W57" s="34">
        <v>3.3815604E-5</v>
      </c>
      <c r="X57" s="34">
        <v>3.1091425999999996E-5</v>
      </c>
      <c r="Y57" s="34">
        <v>2.9583314E-5</v>
      </c>
      <c r="Z57" s="34">
        <v>0.88320290000000001</v>
      </c>
      <c r="AA57" s="34">
        <v>0.8456108</v>
      </c>
    </row>
    <row r="58" spans="1:27" x14ac:dyDescent="0.35">
      <c r="A58" s="31" t="s">
        <v>121</v>
      </c>
      <c r="B58" s="31" t="s">
        <v>52</v>
      </c>
      <c r="C58" s="34">
        <v>0</v>
      </c>
      <c r="D58" s="34">
        <v>0</v>
      </c>
      <c r="E58" s="34">
        <v>0</v>
      </c>
      <c r="F58" s="34">
        <v>0</v>
      </c>
      <c r="G58" s="34">
        <v>0</v>
      </c>
      <c r="H58" s="34">
        <v>0</v>
      </c>
      <c r="I58" s="34">
        <v>0</v>
      </c>
      <c r="J58" s="34">
        <v>0</v>
      </c>
      <c r="K58" s="34">
        <v>0</v>
      </c>
      <c r="L58" s="34">
        <v>0</v>
      </c>
      <c r="M58" s="34">
        <v>0</v>
      </c>
      <c r="N58" s="34">
        <v>0</v>
      </c>
      <c r="O58" s="34">
        <v>0</v>
      </c>
      <c r="P58" s="34">
        <v>0</v>
      </c>
      <c r="Q58" s="34">
        <v>0</v>
      </c>
      <c r="R58" s="34">
        <v>0</v>
      </c>
      <c r="S58" s="34">
        <v>0</v>
      </c>
      <c r="T58" s="34">
        <v>0</v>
      </c>
      <c r="U58" s="34">
        <v>0</v>
      </c>
      <c r="V58" s="34">
        <v>0</v>
      </c>
      <c r="W58" s="34">
        <v>0</v>
      </c>
      <c r="X58" s="34">
        <v>0</v>
      </c>
      <c r="Y58" s="34">
        <v>0</v>
      </c>
      <c r="Z58" s="34">
        <v>0</v>
      </c>
      <c r="AA58" s="34">
        <v>0</v>
      </c>
    </row>
    <row r="59" spans="1:27" x14ac:dyDescent="0.35">
      <c r="A59" s="38" t="s">
        <v>127</v>
      </c>
      <c r="B59" s="38"/>
      <c r="C59" s="35">
        <v>168655.28638850441</v>
      </c>
      <c r="D59" s="35">
        <v>155793.51070014157</v>
      </c>
      <c r="E59" s="35">
        <v>149387.35065418849</v>
      </c>
      <c r="F59" s="35">
        <v>147696.66475828103</v>
      </c>
      <c r="G59" s="35">
        <v>144126.28084960458</v>
      </c>
      <c r="H59" s="35">
        <v>134918.68334129555</v>
      </c>
      <c r="I59" s="35">
        <v>124545.88070167252</v>
      </c>
      <c r="J59" s="35">
        <v>120974.45230276199</v>
      </c>
      <c r="K59" s="35">
        <v>102874.38232945165</v>
      </c>
      <c r="L59" s="35">
        <v>95728.150221376069</v>
      </c>
      <c r="M59" s="35">
        <v>88138.685046560757</v>
      </c>
      <c r="N59" s="35">
        <v>73912.497021423929</v>
      </c>
      <c r="O59" s="35">
        <v>72076.764275129797</v>
      </c>
      <c r="P59" s="35">
        <v>69127.668765725466</v>
      </c>
      <c r="Q59" s="35">
        <v>65852.279055341322</v>
      </c>
      <c r="R59" s="35">
        <v>61091.845547021738</v>
      </c>
      <c r="S59" s="35">
        <v>58641.805796735563</v>
      </c>
      <c r="T59" s="35">
        <v>52151.939224388465</v>
      </c>
      <c r="U59" s="35">
        <v>49356.087181844494</v>
      </c>
      <c r="V59" s="35">
        <v>48206.472725826883</v>
      </c>
      <c r="W59" s="35">
        <v>44341.214557740022</v>
      </c>
      <c r="X59" s="35">
        <v>44659.60596413548</v>
      </c>
      <c r="Y59" s="35">
        <v>43124.218977112847</v>
      </c>
      <c r="Z59" s="35">
        <v>40641.165307585485</v>
      </c>
      <c r="AA59" s="35">
        <v>38258.66402722022</v>
      </c>
    </row>
    <row r="61" spans="1:27"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x14ac:dyDescent="0.35">
      <c r="A64" s="31" t="s">
        <v>122</v>
      </c>
      <c r="B64" s="31" t="s">
        <v>18</v>
      </c>
      <c r="C64" s="34">
        <v>8955.7139999999999</v>
      </c>
      <c r="D64" s="34">
        <v>7152.2255158120006</v>
      </c>
      <c r="E64" s="34">
        <v>4532.9521956479994</v>
      </c>
      <c r="F64" s="34">
        <v>2624.0596704009999</v>
      </c>
      <c r="G64" s="34">
        <v>2464.3904655540005</v>
      </c>
      <c r="H64" s="34">
        <v>2325.2878477019999</v>
      </c>
      <c r="I64" s="34">
        <v>2192.8289646254002</v>
      </c>
      <c r="J64" s="34">
        <v>2084.9879022085997</v>
      </c>
      <c r="K64" s="34">
        <v>1963.889918283</v>
      </c>
      <c r="L64" s="34">
        <v>1850.8558928289999</v>
      </c>
      <c r="M64" s="34">
        <v>1750.274016307</v>
      </c>
      <c r="N64" s="34">
        <v>3931.2696397079999</v>
      </c>
      <c r="O64" s="34">
        <v>4494.9983681309996</v>
      </c>
      <c r="P64" s="34">
        <v>2667.7043254859996</v>
      </c>
      <c r="Q64" s="34">
        <v>4544.5489209780008</v>
      </c>
      <c r="R64" s="34">
        <v>2280.8543193349997</v>
      </c>
      <c r="S64" s="34">
        <v>1.7221827999999998E-2</v>
      </c>
      <c r="T64" s="34">
        <v>1.6505357999999901E-2</v>
      </c>
      <c r="U64" s="34">
        <v>1.5984987999999999E-2</v>
      </c>
      <c r="V64" s="34">
        <v>1.4145574999999999E-2</v>
      </c>
      <c r="W64" s="34">
        <v>1.8448416000000002E-2</v>
      </c>
      <c r="X64" s="34">
        <v>1.7999396999999997E-2</v>
      </c>
      <c r="Y64" s="34">
        <v>1.7613454999999997E-2</v>
      </c>
      <c r="Z64" s="34">
        <v>1.8858604000000001E-2</v>
      </c>
      <c r="AA64" s="34">
        <v>1.7962080000000002E-2</v>
      </c>
    </row>
    <row r="65" spans="1:27" x14ac:dyDescent="0.35">
      <c r="A65" s="31" t="s">
        <v>122</v>
      </c>
      <c r="B65" s="31" t="s">
        <v>30</v>
      </c>
      <c r="C65" s="34">
        <v>1561.966696</v>
      </c>
      <c r="D65" s="34">
        <v>1436.4886000000001</v>
      </c>
      <c r="E65" s="34">
        <v>1420.2268000000001</v>
      </c>
      <c r="F65" s="34">
        <v>146.22627</v>
      </c>
      <c r="G65" s="34">
        <v>136.41661999999999</v>
      </c>
      <c r="H65" s="34">
        <v>128.61843999999999</v>
      </c>
      <c r="I65" s="34">
        <v>121.53614</v>
      </c>
      <c r="J65" s="34">
        <v>116.217625</v>
      </c>
      <c r="K65" s="34">
        <v>108.24427</v>
      </c>
      <c r="L65" s="34">
        <v>102.65502000000001</v>
      </c>
      <c r="M65" s="34">
        <v>98.161450000000002</v>
      </c>
      <c r="N65" s="34">
        <v>99.744669999999999</v>
      </c>
      <c r="O65" s="34">
        <v>88.18522999999999</v>
      </c>
      <c r="P65" s="34">
        <v>106.58134</v>
      </c>
      <c r="Q65" s="34">
        <v>0</v>
      </c>
      <c r="R65" s="34">
        <v>0</v>
      </c>
      <c r="S65" s="34">
        <v>0</v>
      </c>
      <c r="T65" s="34">
        <v>0</v>
      </c>
      <c r="U65" s="34">
        <v>0</v>
      </c>
      <c r="V65" s="34">
        <v>0</v>
      </c>
      <c r="W65" s="34">
        <v>0</v>
      </c>
      <c r="X65" s="34">
        <v>0</v>
      </c>
      <c r="Y65" s="34">
        <v>0</v>
      </c>
      <c r="Z65" s="34">
        <v>0</v>
      </c>
      <c r="AA65" s="34">
        <v>0</v>
      </c>
    </row>
    <row r="66" spans="1:27" x14ac:dyDescent="0.35">
      <c r="A66" s="31" t="s">
        <v>122</v>
      </c>
      <c r="B66" s="31" t="s">
        <v>63</v>
      </c>
      <c r="C66" s="34">
        <v>770.16902901149001</v>
      </c>
      <c r="D66" s="34">
        <v>546.83655258500016</v>
      </c>
      <c r="E66" s="34">
        <v>1131.7362149357002</v>
      </c>
      <c r="F66" s="34">
        <v>63.163584104249999</v>
      </c>
      <c r="G66" s="34">
        <v>5.2140836692199999</v>
      </c>
      <c r="H66" s="34">
        <v>43.405344467810004</v>
      </c>
      <c r="I66" s="34">
        <v>12.79854561406</v>
      </c>
      <c r="J66" s="34">
        <v>2.3412256720000003E-2</v>
      </c>
      <c r="K66" s="34">
        <v>3.1936292621599898</v>
      </c>
      <c r="L66" s="34">
        <v>10.394293503890003</v>
      </c>
      <c r="M66" s="34">
        <v>43.14743759768001</v>
      </c>
      <c r="N66" s="34">
        <v>911.61628239041988</v>
      </c>
      <c r="O66" s="34">
        <v>1094.0001718767101</v>
      </c>
      <c r="P66" s="34">
        <v>635.14468072600005</v>
      </c>
      <c r="Q66" s="34">
        <v>2077.6025871648999</v>
      </c>
      <c r="R66" s="34">
        <v>713.93946736380008</v>
      </c>
      <c r="S66" s="34">
        <v>2105.2052348429997</v>
      </c>
      <c r="T66" s="34">
        <v>2155.6518189466697</v>
      </c>
      <c r="U66" s="34">
        <v>2299.3196490524001</v>
      </c>
      <c r="V66" s="34">
        <v>1687.3595646378999</v>
      </c>
      <c r="W66" s="34">
        <v>2244.2453316750002</v>
      </c>
      <c r="X66" s="34">
        <v>2358.5388774824005</v>
      </c>
      <c r="Y66" s="34">
        <v>2665.9022708224998</v>
      </c>
      <c r="Z66" s="34">
        <v>445.23183539999997</v>
      </c>
      <c r="AA66" s="34">
        <v>334.61870520000002</v>
      </c>
    </row>
    <row r="67" spans="1:27"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x14ac:dyDescent="0.35">
      <c r="A68" s="31" t="s">
        <v>122</v>
      </c>
      <c r="B68" s="31" t="s">
        <v>66</v>
      </c>
      <c r="C68" s="34">
        <v>15796.5242</v>
      </c>
      <c r="D68" s="34">
        <v>15927.053359831798</v>
      </c>
      <c r="E68" s="34">
        <v>13436.9724329487</v>
      </c>
      <c r="F68" s="34">
        <v>12828.468539989302</v>
      </c>
      <c r="G68" s="34">
        <v>11516.576539602498</v>
      </c>
      <c r="H68" s="34">
        <v>12133.212585696598</v>
      </c>
      <c r="I68" s="34">
        <v>11626.461167190397</v>
      </c>
      <c r="J68" s="34">
        <v>10090.759745806297</v>
      </c>
      <c r="K68" s="34">
        <v>9575.4768550329954</v>
      </c>
      <c r="L68" s="34">
        <v>9023.0335052133978</v>
      </c>
      <c r="M68" s="34">
        <v>9188.1800743553977</v>
      </c>
      <c r="N68" s="34">
        <v>11969.849994923497</v>
      </c>
      <c r="O68" s="34">
        <v>10695.400804064202</v>
      </c>
      <c r="P68" s="34">
        <v>9714.1308089292015</v>
      </c>
      <c r="Q68" s="34">
        <v>10370.7603554333</v>
      </c>
      <c r="R68" s="34">
        <v>9217.6181633420001</v>
      </c>
      <c r="S68" s="34">
        <v>10128.388572689999</v>
      </c>
      <c r="T68" s="34">
        <v>10552.503482260701</v>
      </c>
      <c r="U68" s="34">
        <v>9215.988020464898</v>
      </c>
      <c r="V68" s="34">
        <v>9532.4828325441977</v>
      </c>
      <c r="W68" s="34">
        <v>8101.3639754319001</v>
      </c>
      <c r="X68" s="34">
        <v>7692.7864404175998</v>
      </c>
      <c r="Y68" s="34">
        <v>6831.3377149940006</v>
      </c>
      <c r="Z68" s="34">
        <v>7749.1010126785004</v>
      </c>
      <c r="AA68" s="34">
        <v>6855.8413676940991</v>
      </c>
    </row>
    <row r="69" spans="1:27" x14ac:dyDescent="0.35">
      <c r="A69" s="31" t="s">
        <v>122</v>
      </c>
      <c r="B69" s="31" t="s">
        <v>65</v>
      </c>
      <c r="C69" s="34">
        <v>0.89106251116405011</v>
      </c>
      <c r="D69" s="34">
        <v>0.84617548172968871</v>
      </c>
      <c r="E69" s="34">
        <v>0.81184081670559993</v>
      </c>
      <c r="F69" s="34">
        <v>0.72656873746206985</v>
      </c>
      <c r="G69" s="34">
        <v>0.66532744654553999</v>
      </c>
      <c r="H69" s="34">
        <v>0.64287143632131005</v>
      </c>
      <c r="I69" s="34">
        <v>0.630690270670339</v>
      </c>
      <c r="J69" s="34">
        <v>0.55124767583305001</v>
      </c>
      <c r="K69" s="34">
        <v>0.55823495649329002</v>
      </c>
      <c r="L69" s="34">
        <v>0.53189712226794006</v>
      </c>
      <c r="M69" s="34">
        <v>0.50575658390084</v>
      </c>
      <c r="N69" s="34">
        <v>1.1054332776173998</v>
      </c>
      <c r="O69" s="34">
        <v>0.99552366741870002</v>
      </c>
      <c r="P69" s="34">
        <v>0.90964923257969987</v>
      </c>
      <c r="Q69" s="34">
        <v>0.89204119238609902</v>
      </c>
      <c r="R69" s="34">
        <v>0.89466813745346996</v>
      </c>
      <c r="S69" s="34">
        <v>0.79400590906729884</v>
      </c>
      <c r="T69" s="34">
        <v>1.0497897825246501</v>
      </c>
      <c r="U69" s="34">
        <v>1.011924440217199</v>
      </c>
      <c r="V69" s="34">
        <v>0.96222781155393899</v>
      </c>
      <c r="W69" s="34">
        <v>1.0452818125376988</v>
      </c>
      <c r="X69" s="34">
        <v>0.94033164540459968</v>
      </c>
      <c r="Y69" s="34">
        <v>0.77231909951040012</v>
      </c>
      <c r="Z69" s="34">
        <v>0.67400948405604977</v>
      </c>
      <c r="AA69" s="34">
        <v>0.65571019915110007</v>
      </c>
    </row>
    <row r="70" spans="1:27" x14ac:dyDescent="0.35">
      <c r="A70" s="31" t="s">
        <v>122</v>
      </c>
      <c r="B70" s="31" t="s">
        <v>34</v>
      </c>
      <c r="C70" s="34">
        <v>7.0086746706499878E-2</v>
      </c>
      <c r="D70" s="34">
        <v>6.6461130139499988E-2</v>
      </c>
      <c r="E70" s="34">
        <v>6.6103226458599992E-2</v>
      </c>
      <c r="F70" s="34">
        <v>5.3115426107699884E-2</v>
      </c>
      <c r="G70" s="34">
        <v>5.15005927339999E-2</v>
      </c>
      <c r="H70" s="34">
        <v>4.9706854753000004E-2</v>
      </c>
      <c r="I70" s="34">
        <v>4.7504205077999899E-2</v>
      </c>
      <c r="J70" s="34">
        <v>4.0065694528999982E-2</v>
      </c>
      <c r="K70" s="34">
        <v>3.6956889963999991E-2</v>
      </c>
      <c r="L70" s="34">
        <v>3.6789032525000001E-2</v>
      </c>
      <c r="M70" s="34">
        <v>3.5667194659999998E-2</v>
      </c>
      <c r="N70" s="34">
        <v>0.70284617099999991</v>
      </c>
      <c r="O70" s="34">
        <v>0.64793495509999988</v>
      </c>
      <c r="P70" s="34">
        <v>0.61191025070000005</v>
      </c>
      <c r="Q70" s="34">
        <v>0.59048473950000002</v>
      </c>
      <c r="R70" s="34">
        <v>0.56739518239999986</v>
      </c>
      <c r="S70" s="34">
        <v>0.56715204009999998</v>
      </c>
      <c r="T70" s="34">
        <v>0.52896407410000001</v>
      </c>
      <c r="U70" s="34">
        <v>0.49920891909999998</v>
      </c>
      <c r="V70" s="34">
        <v>0.47411617630000003</v>
      </c>
      <c r="W70" s="34">
        <v>0.62417992600000005</v>
      </c>
      <c r="X70" s="34">
        <v>0.58160189889999991</v>
      </c>
      <c r="Y70" s="34">
        <v>0.54603820315000007</v>
      </c>
      <c r="Z70" s="34">
        <v>0.85047348574000003</v>
      </c>
      <c r="AA70" s="34">
        <v>0.83607169699999995</v>
      </c>
    </row>
    <row r="71" spans="1:27" x14ac:dyDescent="0.35">
      <c r="A71" s="31" t="s">
        <v>122</v>
      </c>
      <c r="B71" s="31" t="s">
        <v>70</v>
      </c>
      <c r="C71" s="34">
        <v>0</v>
      </c>
      <c r="D71" s="34">
        <v>0</v>
      </c>
      <c r="E71" s="34">
        <v>0</v>
      </c>
      <c r="F71" s="34">
        <v>3.9767325000000001E-6</v>
      </c>
      <c r="G71" s="34">
        <v>4.0733515999999903E-6</v>
      </c>
      <c r="H71" s="34">
        <v>4.1176653000000003E-6</v>
      </c>
      <c r="I71" s="34">
        <v>4.1186240000000005E-6</v>
      </c>
      <c r="J71" s="34">
        <v>4.1044955000000005E-6</v>
      </c>
      <c r="K71" s="34">
        <v>4.0884620000000001E-6</v>
      </c>
      <c r="L71" s="34">
        <v>4.2281723999999994E-6</v>
      </c>
      <c r="M71" s="34">
        <v>4.1878970000000003E-6</v>
      </c>
      <c r="N71" s="34">
        <v>5.1250163999999994E-6</v>
      </c>
      <c r="O71" s="34">
        <v>4.7815650000000002E-6</v>
      </c>
      <c r="P71" s="34">
        <v>4.7750683E-6</v>
      </c>
      <c r="Q71" s="34">
        <v>5.4661619999999895E-6</v>
      </c>
      <c r="R71" s="34">
        <v>5.6118327000000007E-6</v>
      </c>
      <c r="S71" s="34">
        <v>1.0082499999999999E-5</v>
      </c>
      <c r="T71" s="34">
        <v>9.6250339999999998E-6</v>
      </c>
      <c r="U71" s="34">
        <v>9.2533519999999989E-6</v>
      </c>
      <c r="V71" s="34">
        <v>9.1126729999999995E-6</v>
      </c>
      <c r="W71" s="34">
        <v>9.8347099999999999E-6</v>
      </c>
      <c r="X71" s="34">
        <v>9.1474959999999991E-6</v>
      </c>
      <c r="Y71" s="34">
        <v>8.7140109999999898E-6</v>
      </c>
      <c r="Z71" s="34">
        <v>1.0042661E-5</v>
      </c>
      <c r="AA71" s="34">
        <v>9.6411949999999998E-6</v>
      </c>
    </row>
    <row r="72" spans="1:27" x14ac:dyDescent="0.35">
      <c r="A72" s="31" t="s">
        <v>122</v>
      </c>
      <c r="B72" s="31" t="s">
        <v>52</v>
      </c>
      <c r="C72" s="34">
        <v>0</v>
      </c>
      <c r="D72" s="34">
        <v>0</v>
      </c>
      <c r="E72" s="34">
        <v>0</v>
      </c>
      <c r="F72" s="34">
        <v>0</v>
      </c>
      <c r="G72" s="34">
        <v>0</v>
      </c>
      <c r="H72" s="34">
        <v>0</v>
      </c>
      <c r="I72" s="34">
        <v>0</v>
      </c>
      <c r="J72" s="34">
        <v>0</v>
      </c>
      <c r="K72" s="34">
        <v>0</v>
      </c>
      <c r="L72" s="34">
        <v>0</v>
      </c>
      <c r="M72" s="34">
        <v>0</v>
      </c>
      <c r="N72" s="34">
        <v>0</v>
      </c>
      <c r="O72" s="34">
        <v>0</v>
      </c>
      <c r="P72" s="34">
        <v>0</v>
      </c>
      <c r="Q72" s="34">
        <v>0</v>
      </c>
      <c r="R72" s="34">
        <v>0</v>
      </c>
      <c r="S72" s="34">
        <v>0</v>
      </c>
      <c r="T72" s="34">
        <v>0</v>
      </c>
      <c r="U72" s="34">
        <v>0</v>
      </c>
      <c r="V72" s="34">
        <v>0</v>
      </c>
      <c r="W72" s="34">
        <v>0</v>
      </c>
      <c r="X72" s="34">
        <v>0</v>
      </c>
      <c r="Y72" s="34">
        <v>0</v>
      </c>
      <c r="Z72" s="34">
        <v>0</v>
      </c>
      <c r="AA72" s="34">
        <v>0</v>
      </c>
    </row>
    <row r="73" spans="1:27" x14ac:dyDescent="0.35">
      <c r="A73" s="38" t="s">
        <v>127</v>
      </c>
      <c r="B73" s="38"/>
      <c r="C73" s="35">
        <v>27085.264987522653</v>
      </c>
      <c r="D73" s="35">
        <v>25063.45020371053</v>
      </c>
      <c r="E73" s="35">
        <v>20522.699484349105</v>
      </c>
      <c r="F73" s="35">
        <v>15662.644633232014</v>
      </c>
      <c r="G73" s="35">
        <v>14123.263036272265</v>
      </c>
      <c r="H73" s="35">
        <v>14631.167089302729</v>
      </c>
      <c r="I73" s="35">
        <v>13954.255507700527</v>
      </c>
      <c r="J73" s="35">
        <v>12292.539932947449</v>
      </c>
      <c r="K73" s="35">
        <v>11651.362907534649</v>
      </c>
      <c r="L73" s="35">
        <v>10987.470608668555</v>
      </c>
      <c r="M73" s="35">
        <v>11080.268734843979</v>
      </c>
      <c r="N73" s="35">
        <v>16913.586020299535</v>
      </c>
      <c r="O73" s="35">
        <v>16373.580097739332</v>
      </c>
      <c r="P73" s="35">
        <v>13124.470804373779</v>
      </c>
      <c r="Q73" s="35">
        <v>16993.803904768585</v>
      </c>
      <c r="R73" s="35">
        <v>12213.306618178252</v>
      </c>
      <c r="S73" s="35">
        <v>12234.405035270065</v>
      </c>
      <c r="T73" s="35">
        <v>12709.221596347896</v>
      </c>
      <c r="U73" s="35">
        <v>11516.335578945516</v>
      </c>
      <c r="V73" s="35">
        <v>11220.818770568652</v>
      </c>
      <c r="W73" s="35">
        <v>10346.673037335438</v>
      </c>
      <c r="X73" s="35">
        <v>10052.283648942404</v>
      </c>
      <c r="Y73" s="35">
        <v>9498.0299183710122</v>
      </c>
      <c r="Z73" s="35">
        <v>8195.0257161665559</v>
      </c>
      <c r="AA73" s="35">
        <v>7191.1337451732506</v>
      </c>
    </row>
    <row r="75" spans="1:27"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x14ac:dyDescent="0.35">
      <c r="A78" s="31" t="s">
        <v>123</v>
      </c>
      <c r="B78" s="31" t="s">
        <v>18</v>
      </c>
      <c r="C78" s="34">
        <v>0</v>
      </c>
      <c r="D78" s="34">
        <v>6.3418764999999995E-3</v>
      </c>
      <c r="E78" s="34">
        <v>7.6615679999999901E-3</v>
      </c>
      <c r="F78" s="34">
        <v>7.27570629999999E-3</v>
      </c>
      <c r="G78" s="34">
        <v>6.6587943999999993E-3</v>
      </c>
      <c r="H78" s="34">
        <v>6.6090149999999898E-3</v>
      </c>
      <c r="I78" s="34">
        <v>6.3482839999999992E-3</v>
      </c>
      <c r="J78" s="34">
        <v>6.2740629999999999E-3</v>
      </c>
      <c r="K78" s="34">
        <v>6.707597E-3</v>
      </c>
      <c r="L78" s="34">
        <v>7.2817454000000002E-3</v>
      </c>
      <c r="M78" s="34">
        <v>6.5503210000000004E-3</v>
      </c>
      <c r="N78" s="34">
        <v>7.9524164000000005E-3</v>
      </c>
      <c r="O78" s="34">
        <v>7.8015584999999998E-3</v>
      </c>
      <c r="P78" s="34">
        <v>6.9073124000000007E-3</v>
      </c>
      <c r="Q78" s="34">
        <v>6.7153149999999899E-3</v>
      </c>
      <c r="R78" s="34">
        <v>7.2639794000000004E-3</v>
      </c>
      <c r="S78" s="34">
        <v>8.6696270000000009E-3</v>
      </c>
      <c r="T78" s="34">
        <v>8.7625089999999999E-3</v>
      </c>
      <c r="U78" s="34">
        <v>9.0805240000000013E-3</v>
      </c>
      <c r="V78" s="34">
        <v>7.7565365000000002E-3</v>
      </c>
      <c r="W78" s="34">
        <v>9.3800500000000009E-3</v>
      </c>
      <c r="X78" s="34">
        <v>9.0475449999999989E-3</v>
      </c>
      <c r="Y78" s="34">
        <v>8.2239940000000001E-3</v>
      </c>
      <c r="Z78" s="34">
        <v>7.7325214999999997E-3</v>
      </c>
      <c r="AA78" s="34">
        <v>7.3960032E-3</v>
      </c>
    </row>
    <row r="79" spans="1:27"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x14ac:dyDescent="0.35">
      <c r="A80" s="31" t="s">
        <v>123</v>
      </c>
      <c r="B80" s="31" t="s">
        <v>63</v>
      </c>
      <c r="C80" s="34">
        <v>9.4904063999999913E-3</v>
      </c>
      <c r="D80" s="34">
        <v>6.9380578999999991E-3</v>
      </c>
      <c r="E80" s="34">
        <v>8.1174315999999885E-3</v>
      </c>
      <c r="F80" s="34">
        <v>7.917804300000001E-3</v>
      </c>
      <c r="G80" s="34">
        <v>6.7504636000000002E-3</v>
      </c>
      <c r="H80" s="34">
        <v>6.8363897999999899E-3</v>
      </c>
      <c r="I80" s="34">
        <v>6.5399596999999995E-3</v>
      </c>
      <c r="J80" s="34">
        <v>6.4386480999999796E-3</v>
      </c>
      <c r="K80" s="34">
        <v>6.6809586999999997E-3</v>
      </c>
      <c r="L80" s="34">
        <v>7.3760501999999995E-3</v>
      </c>
      <c r="M80" s="34">
        <v>6.0201537000000001E-3</v>
      </c>
      <c r="N80" s="34">
        <v>0.23380085189999897</v>
      </c>
      <c r="O80" s="34">
        <v>7.8239965999999904E-3</v>
      </c>
      <c r="P80" s="34">
        <v>6.2020554999999899E-3</v>
      </c>
      <c r="Q80" s="34">
        <v>6.552155199999991E-3</v>
      </c>
      <c r="R80" s="34">
        <v>1.3250203617000003</v>
      </c>
      <c r="S80" s="34">
        <v>5.7694431166000006</v>
      </c>
      <c r="T80" s="34">
        <v>0.47124564819999992</v>
      </c>
      <c r="U80" s="34">
        <v>6.2920034327000005</v>
      </c>
      <c r="V80" s="34">
        <v>4.2918176999999901E-3</v>
      </c>
      <c r="W80" s="34">
        <v>3.5876976464000006</v>
      </c>
      <c r="X80" s="34">
        <v>5.4517357000000008E-3</v>
      </c>
      <c r="Y80" s="34">
        <v>0.63289053100000003</v>
      </c>
      <c r="Z80" s="34">
        <v>6.9672821873000004</v>
      </c>
      <c r="AA80" s="34">
        <v>3.419014615</v>
      </c>
    </row>
    <row r="81" spans="1:27" x14ac:dyDescent="0.35">
      <c r="A81" s="31" t="s">
        <v>123</v>
      </c>
      <c r="B81" s="31" t="s">
        <v>62</v>
      </c>
      <c r="C81" s="34">
        <v>46602.574248999998</v>
      </c>
      <c r="D81" s="34">
        <v>66318.932150000008</v>
      </c>
      <c r="E81" s="34">
        <v>46644.475580000006</v>
      </c>
      <c r="F81" s="34">
        <v>44850.554716000013</v>
      </c>
      <c r="G81" s="34">
        <v>50639.753859999997</v>
      </c>
      <c r="H81" s="34">
        <v>43473.017089999987</v>
      </c>
      <c r="I81" s="34">
        <v>41297.098053999987</v>
      </c>
      <c r="J81" s="34">
        <v>43018.852979999996</v>
      </c>
      <c r="K81" s="34">
        <v>36226.592721000001</v>
      </c>
      <c r="L81" s="34">
        <v>27366.335056999997</v>
      </c>
      <c r="M81" s="34">
        <v>39317.832913999991</v>
      </c>
      <c r="N81" s="34">
        <v>27236.093452999998</v>
      </c>
      <c r="O81" s="34">
        <v>26346.467144999995</v>
      </c>
      <c r="P81" s="34">
        <v>29780.113761999994</v>
      </c>
      <c r="Q81" s="34">
        <v>25664.7558685</v>
      </c>
      <c r="R81" s="34">
        <v>24094.679209999998</v>
      </c>
      <c r="S81" s="34">
        <v>25261.376570000004</v>
      </c>
      <c r="T81" s="34">
        <v>21226.334959999996</v>
      </c>
      <c r="U81" s="34">
        <v>16172.054009999998</v>
      </c>
      <c r="V81" s="34">
        <v>22860.292569999998</v>
      </c>
      <c r="W81" s="34">
        <v>15994.391479999998</v>
      </c>
      <c r="X81" s="34">
        <v>15453.740005000003</v>
      </c>
      <c r="Y81" s="34">
        <v>17554.686739999997</v>
      </c>
      <c r="Z81" s="34">
        <v>14969.392155999998</v>
      </c>
      <c r="AA81" s="34">
        <v>14138.237789999997</v>
      </c>
    </row>
    <row r="82" spans="1:27" x14ac:dyDescent="0.35">
      <c r="A82" s="31" t="s">
        <v>123</v>
      </c>
      <c r="B82" s="31" t="s">
        <v>66</v>
      </c>
      <c r="C82" s="34">
        <v>4471.2844000000005</v>
      </c>
      <c r="D82" s="34">
        <v>4804.973434373599</v>
      </c>
      <c r="E82" s="34">
        <v>4218.3782328756006</v>
      </c>
      <c r="F82" s="34">
        <v>3863.9987137291005</v>
      </c>
      <c r="G82" s="34">
        <v>4019.2827399719004</v>
      </c>
      <c r="H82" s="34">
        <v>3849.8139632403995</v>
      </c>
      <c r="I82" s="34">
        <v>3724.1614065715999</v>
      </c>
      <c r="J82" s="34">
        <v>3109.0921149169003</v>
      </c>
      <c r="K82" s="34">
        <v>2881.0776617738998</v>
      </c>
      <c r="L82" s="34">
        <v>2668.1345166585998</v>
      </c>
      <c r="M82" s="34">
        <v>2871.8637562412005</v>
      </c>
      <c r="N82" s="34">
        <v>4590.7680881794995</v>
      </c>
      <c r="O82" s="34">
        <v>4294.3290356910993</v>
      </c>
      <c r="P82" s="34">
        <v>4348.491337978</v>
      </c>
      <c r="Q82" s="34">
        <v>4141.1376910326999</v>
      </c>
      <c r="R82" s="34">
        <v>6730.6780449569997</v>
      </c>
      <c r="S82" s="34">
        <v>5882.057536196</v>
      </c>
      <c r="T82" s="34">
        <v>5802.9998240630002</v>
      </c>
      <c r="U82" s="34">
        <v>5367.3091798799996</v>
      </c>
      <c r="V82" s="34">
        <v>5516.3209989600009</v>
      </c>
      <c r="W82" s="34">
        <v>5207.0024479680005</v>
      </c>
      <c r="X82" s="34">
        <v>4900.8959806850007</v>
      </c>
      <c r="Y82" s="34">
        <v>4931.9745316380004</v>
      </c>
      <c r="Z82" s="34">
        <v>4468.8155077969996</v>
      </c>
      <c r="AA82" s="34">
        <v>4281.012966663</v>
      </c>
    </row>
    <row r="83" spans="1:27" x14ac:dyDescent="0.35">
      <c r="A83" s="31" t="s">
        <v>123</v>
      </c>
      <c r="B83" s="31" t="s">
        <v>65</v>
      </c>
      <c r="C83" s="34">
        <v>2.2278617999999901E-7</v>
      </c>
      <c r="D83" s="34">
        <v>2.41723729999999E-7</v>
      </c>
      <c r="E83" s="34">
        <v>2.8864932E-7</v>
      </c>
      <c r="F83" s="34">
        <v>2.7185209999999998E-7</v>
      </c>
      <c r="G83" s="34">
        <v>3.0276676999999999E-7</v>
      </c>
      <c r="H83" s="34">
        <v>4.8806812000000001E-7</v>
      </c>
      <c r="I83" s="34">
        <v>4.5546258000000002E-7</v>
      </c>
      <c r="J83" s="34">
        <v>4.4772984E-7</v>
      </c>
      <c r="K83" s="34">
        <v>7.3508370000000002E-7</v>
      </c>
      <c r="L83" s="34">
        <v>1.3314845E-6</v>
      </c>
      <c r="M83" s="34">
        <v>1.1091072000000002E-6</v>
      </c>
      <c r="N83" s="34">
        <v>1.8596615000000001E-6</v>
      </c>
      <c r="O83" s="34">
        <v>1.7950123000000001E-6</v>
      </c>
      <c r="P83" s="34">
        <v>1.39783489999999E-6</v>
      </c>
      <c r="Q83" s="34">
        <v>1.4330129999999998E-6</v>
      </c>
      <c r="R83" s="34">
        <v>1.1979126E-6</v>
      </c>
      <c r="S83" s="34">
        <v>1.1604870999999999E-6</v>
      </c>
      <c r="T83" s="34">
        <v>1.2969653000000002E-6</v>
      </c>
      <c r="U83" s="34">
        <v>1.2059885E-6</v>
      </c>
      <c r="V83" s="34">
        <v>1.06708149999999E-6</v>
      </c>
      <c r="W83" s="34">
        <v>1.4411231999999999E-6</v>
      </c>
      <c r="X83" s="34">
        <v>1.4151078999999999E-6</v>
      </c>
      <c r="Y83" s="34">
        <v>1.1984810999999999E-6</v>
      </c>
      <c r="Z83" s="34">
        <v>1.2043008999999999E-6</v>
      </c>
      <c r="AA83" s="34">
        <v>1.0699116000000001E-6</v>
      </c>
    </row>
    <row r="84" spans="1:27" x14ac:dyDescent="0.35">
      <c r="A84" s="31" t="s">
        <v>123</v>
      </c>
      <c r="B84" s="31" t="s">
        <v>34</v>
      </c>
      <c r="C84" s="34">
        <v>4.7468874000000003E-6</v>
      </c>
      <c r="D84" s="34">
        <v>5.7076597999999994E-6</v>
      </c>
      <c r="E84" s="34">
        <v>4.8049892999999995E-6</v>
      </c>
      <c r="F84" s="34">
        <v>4.5332870000000006E-6</v>
      </c>
      <c r="G84" s="34">
        <v>4.6257022999999897E-6</v>
      </c>
      <c r="H84" s="34">
        <v>6.1105685000000001E-6</v>
      </c>
      <c r="I84" s="34">
        <v>7.740342499999999E-6</v>
      </c>
      <c r="J84" s="34">
        <v>7.9434040000000002E-6</v>
      </c>
      <c r="K84" s="34">
        <v>7.0743873000000005E-6</v>
      </c>
      <c r="L84" s="34">
        <v>8.9465199999999995E-6</v>
      </c>
      <c r="M84" s="34">
        <v>1.3517546E-5</v>
      </c>
      <c r="N84" s="34">
        <v>1.0551962999999999E-5</v>
      </c>
      <c r="O84" s="34">
        <v>9.3776100000000005E-6</v>
      </c>
      <c r="P84" s="34">
        <v>1.2833253500000001E-5</v>
      </c>
      <c r="Q84" s="34">
        <v>1.176045E-5</v>
      </c>
      <c r="R84" s="34">
        <v>1.18734239999999E-5</v>
      </c>
      <c r="S84" s="34">
        <v>1.1419070999999999E-5</v>
      </c>
      <c r="T84" s="34">
        <v>1.033682E-5</v>
      </c>
      <c r="U84" s="34">
        <v>1.3529001E-5</v>
      </c>
      <c r="V84" s="34">
        <v>1.6064636E-5</v>
      </c>
      <c r="W84" s="34">
        <v>1.3758697000000001E-5</v>
      </c>
      <c r="X84" s="34">
        <v>1.2611396E-5</v>
      </c>
      <c r="Y84" s="34">
        <v>1.3423330000000001E-5</v>
      </c>
      <c r="Z84" s="34">
        <v>1.5143715E-5</v>
      </c>
      <c r="AA84" s="34">
        <v>1.4441984E-5</v>
      </c>
    </row>
    <row r="85" spans="1:27" x14ac:dyDescent="0.35">
      <c r="A85" s="31" t="s">
        <v>123</v>
      </c>
      <c r="B85" s="31" t="s">
        <v>70</v>
      </c>
      <c r="C85" s="34">
        <v>0</v>
      </c>
      <c r="D85" s="34">
        <v>0</v>
      </c>
      <c r="E85" s="34">
        <v>0</v>
      </c>
      <c r="F85" s="34">
        <v>6.1421169999999999E-6</v>
      </c>
      <c r="G85" s="34">
        <v>7.2438036999999994E-6</v>
      </c>
      <c r="H85" s="34">
        <v>6.6931330000000006E-6</v>
      </c>
      <c r="I85" s="34">
        <v>6.8958719999999996E-6</v>
      </c>
      <c r="J85" s="34">
        <v>6.8223932999999898E-6</v>
      </c>
      <c r="K85" s="34">
        <v>6.2281126000000005E-6</v>
      </c>
      <c r="L85" s="34">
        <v>5.3195520000000002E-6</v>
      </c>
      <c r="M85" s="34">
        <v>6.8263877000000003E-6</v>
      </c>
      <c r="N85" s="34">
        <v>5.8542280000000006E-6</v>
      </c>
      <c r="O85" s="34">
        <v>5.4833455999999999E-6</v>
      </c>
      <c r="P85" s="34">
        <v>6.8087735999999999E-6</v>
      </c>
      <c r="Q85" s="34">
        <v>6.6655152E-6</v>
      </c>
      <c r="R85" s="34">
        <v>9.5052780000000001E-6</v>
      </c>
      <c r="S85" s="34">
        <v>1.4189386E-5</v>
      </c>
      <c r="T85" s="34">
        <v>1.2988182E-5</v>
      </c>
      <c r="U85" s="34">
        <v>2.2897225E-5</v>
      </c>
      <c r="V85" s="34">
        <v>2.1906842E-5</v>
      </c>
      <c r="W85" s="34">
        <v>2.1903189000000001E-5</v>
      </c>
      <c r="X85" s="34">
        <v>1.9386331999999999E-5</v>
      </c>
      <c r="Y85" s="34">
        <v>1.8868030000000002E-5</v>
      </c>
      <c r="Z85" s="34">
        <v>1.8689277000000001E-5</v>
      </c>
      <c r="AA85" s="34">
        <v>1.7313774999999998E-5</v>
      </c>
    </row>
    <row r="86" spans="1:27" x14ac:dyDescent="0.35">
      <c r="A86" s="31" t="s">
        <v>123</v>
      </c>
      <c r="B86" s="31" t="s">
        <v>52</v>
      </c>
      <c r="C86" s="34">
        <v>0</v>
      </c>
      <c r="D86" s="34">
        <v>0</v>
      </c>
      <c r="E86" s="34">
        <v>0</v>
      </c>
      <c r="F86" s="34">
        <v>0</v>
      </c>
      <c r="G86" s="34">
        <v>0</v>
      </c>
      <c r="H86" s="34">
        <v>0</v>
      </c>
      <c r="I86" s="34">
        <v>0</v>
      </c>
      <c r="J86" s="34">
        <v>0</v>
      </c>
      <c r="K86" s="34">
        <v>0</v>
      </c>
      <c r="L86" s="34">
        <v>0</v>
      </c>
      <c r="M86" s="34">
        <v>0</v>
      </c>
      <c r="N86" s="34">
        <v>0</v>
      </c>
      <c r="O86" s="34">
        <v>0</v>
      </c>
      <c r="P86" s="34">
        <v>0</v>
      </c>
      <c r="Q86" s="34">
        <v>0</v>
      </c>
      <c r="R86" s="34">
        <v>0</v>
      </c>
      <c r="S86" s="34">
        <v>0</v>
      </c>
      <c r="T86" s="34">
        <v>0</v>
      </c>
      <c r="U86" s="34">
        <v>0</v>
      </c>
      <c r="V86" s="34">
        <v>0</v>
      </c>
      <c r="W86" s="34">
        <v>0</v>
      </c>
      <c r="X86" s="34">
        <v>0</v>
      </c>
      <c r="Y86" s="34">
        <v>0</v>
      </c>
      <c r="Z86" s="34">
        <v>0</v>
      </c>
      <c r="AA86" s="34">
        <v>0</v>
      </c>
    </row>
    <row r="87" spans="1:27" x14ac:dyDescent="0.35">
      <c r="A87" s="38" t="s">
        <v>127</v>
      </c>
      <c r="B87" s="38"/>
      <c r="C87" s="35">
        <v>51073.868139629187</v>
      </c>
      <c r="D87" s="35">
        <v>71123.918864549734</v>
      </c>
      <c r="E87" s="35">
        <v>50862.869592163857</v>
      </c>
      <c r="F87" s="35">
        <v>48714.568623511565</v>
      </c>
      <c r="G87" s="35">
        <v>54659.050009532664</v>
      </c>
      <c r="H87" s="35">
        <v>47322.844499133258</v>
      </c>
      <c r="I87" s="35">
        <v>45021.272349270745</v>
      </c>
      <c r="J87" s="35">
        <v>46127.957808075727</v>
      </c>
      <c r="K87" s="35">
        <v>39107.683772064687</v>
      </c>
      <c r="L87" s="35">
        <v>30034.484232785682</v>
      </c>
      <c r="M87" s="35">
        <v>42189.709241825003</v>
      </c>
      <c r="N87" s="35">
        <v>31827.103296307458</v>
      </c>
      <c r="O87" s="35">
        <v>30640.811808041206</v>
      </c>
      <c r="P87" s="35">
        <v>34128.618210743727</v>
      </c>
      <c r="Q87" s="35">
        <v>29805.906828435916</v>
      </c>
      <c r="R87" s="35">
        <v>30826.689540496012</v>
      </c>
      <c r="S87" s="35">
        <v>31149.212220100089</v>
      </c>
      <c r="T87" s="35">
        <v>27029.814793517162</v>
      </c>
      <c r="U87" s="35">
        <v>21545.664275042687</v>
      </c>
      <c r="V87" s="35">
        <v>28376.62561838128</v>
      </c>
      <c r="W87" s="35">
        <v>21204.991007105524</v>
      </c>
      <c r="X87" s="35">
        <v>20354.650486380811</v>
      </c>
      <c r="Y87" s="35">
        <v>22487.302387361477</v>
      </c>
      <c r="Z87" s="35">
        <v>19445.182679710098</v>
      </c>
      <c r="AA87" s="35">
        <v>18422.677168351107</v>
      </c>
    </row>
    <row r="90" spans="1:27" collapsed="1" x14ac:dyDescent="0.35">
      <c r="A90" s="18" t="s">
        <v>124</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row>
    <row r="91" spans="1:27" x14ac:dyDescent="0.35">
      <c r="A91" s="19" t="s">
        <v>117</v>
      </c>
      <c r="B91" s="19" t="s">
        <v>118</v>
      </c>
      <c r="C91" s="19" t="s">
        <v>75</v>
      </c>
      <c r="D91" s="19" t="s">
        <v>82</v>
      </c>
      <c r="E91" s="19" t="s">
        <v>83</v>
      </c>
      <c r="F91" s="19" t="s">
        <v>84</v>
      </c>
      <c r="G91" s="19" t="s">
        <v>85</v>
      </c>
      <c r="H91" s="19" t="s">
        <v>86</v>
      </c>
      <c r="I91" s="19" t="s">
        <v>87</v>
      </c>
      <c r="J91" s="19" t="s">
        <v>88</v>
      </c>
      <c r="K91" s="19" t="s">
        <v>89</v>
      </c>
      <c r="L91" s="19" t="s">
        <v>90</v>
      </c>
      <c r="M91" s="19" t="s">
        <v>91</v>
      </c>
      <c r="N91" s="19" t="s">
        <v>92</v>
      </c>
      <c r="O91" s="19" t="s">
        <v>93</v>
      </c>
      <c r="P91" s="19" t="s">
        <v>94</v>
      </c>
      <c r="Q91" s="19" t="s">
        <v>95</v>
      </c>
      <c r="R91" s="19" t="s">
        <v>96</v>
      </c>
      <c r="S91" s="19" t="s">
        <v>97</v>
      </c>
      <c r="T91" s="19" t="s">
        <v>98</v>
      </c>
      <c r="U91" s="19" t="s">
        <v>99</v>
      </c>
      <c r="V91" s="19" t="s">
        <v>100</v>
      </c>
      <c r="W91" s="19" t="s">
        <v>101</v>
      </c>
      <c r="X91" s="19" t="s">
        <v>102</v>
      </c>
      <c r="Y91" s="19" t="s">
        <v>103</v>
      </c>
      <c r="Z91" s="19" t="s">
        <v>104</v>
      </c>
      <c r="AA91" s="19" t="s">
        <v>105</v>
      </c>
    </row>
    <row r="92" spans="1:27" x14ac:dyDescent="0.35">
      <c r="A92" s="31" t="s">
        <v>38</v>
      </c>
      <c r="B92" s="31" t="s">
        <v>67</v>
      </c>
      <c r="C92" s="37">
        <v>0.19197999449999992</v>
      </c>
      <c r="D92" s="37">
        <v>0.19732262849999999</v>
      </c>
      <c r="E92" s="37">
        <v>0.1996731829</v>
      </c>
      <c r="F92" s="37">
        <v>0.17967932689999988</v>
      </c>
      <c r="G92" s="37">
        <v>0.1756144275</v>
      </c>
      <c r="H92" s="37">
        <v>0.17188387559999993</v>
      </c>
      <c r="I92" s="37">
        <v>0.16696696629999977</v>
      </c>
      <c r="J92" s="37">
        <v>0.14579305429999989</v>
      </c>
      <c r="K92" s="37">
        <v>0.1516501130999999</v>
      </c>
      <c r="L92" s="37">
        <v>0.1329898743</v>
      </c>
      <c r="M92" s="37">
        <v>0.12751093089999999</v>
      </c>
      <c r="N92" s="37">
        <v>0.11526246600000001</v>
      </c>
      <c r="O92" s="37">
        <v>8.9562353799999883E-2</v>
      </c>
      <c r="P92" s="37">
        <v>7.6910736399999902E-2</v>
      </c>
      <c r="Q92" s="37">
        <v>7.0635790899999981E-2</v>
      </c>
      <c r="R92" s="37">
        <v>6.8309362099999993E-2</v>
      </c>
      <c r="S92" s="37">
        <v>5.7423294749999992E-2</v>
      </c>
      <c r="T92" s="37">
        <v>5.4179462999999997E-2</v>
      </c>
      <c r="U92" s="37">
        <v>5.3037848239999894E-2</v>
      </c>
      <c r="V92" s="37">
        <v>4.9638078459999894E-2</v>
      </c>
      <c r="W92" s="37">
        <v>4.6726067869999985E-2</v>
      </c>
      <c r="X92" s="37">
        <v>4.3140241099999997E-2</v>
      </c>
      <c r="Y92" s="37">
        <v>3.86144849999999E-2</v>
      </c>
      <c r="Z92" s="37">
        <v>3.539869411999999E-2</v>
      </c>
      <c r="AA92" s="37">
        <v>3.3169845740000002E-2</v>
      </c>
    </row>
    <row r="93" spans="1:27" x14ac:dyDescent="0.35">
      <c r="A93" s="31" t="s">
        <v>38</v>
      </c>
      <c r="B93" s="31" t="s">
        <v>113</v>
      </c>
      <c r="C93" s="34">
        <v>1416.563189</v>
      </c>
      <c r="D93" s="34">
        <v>927.06886800000007</v>
      </c>
      <c r="E93" s="34">
        <v>2204.1400759999997</v>
      </c>
      <c r="F93" s="34">
        <v>3015.1759099999999</v>
      </c>
      <c r="G93" s="34">
        <v>5931.4619849999999</v>
      </c>
      <c r="H93" s="34">
        <v>6587.2752639999999</v>
      </c>
      <c r="I93" s="34">
        <v>7890.6530339999999</v>
      </c>
      <c r="J93" s="34">
        <v>10787.130634000001</v>
      </c>
      <c r="K93" s="34">
        <v>12074.172729999998</v>
      </c>
      <c r="L93" s="34">
        <v>15518.73041</v>
      </c>
      <c r="M93" s="34">
        <v>12145.000593999997</v>
      </c>
      <c r="N93" s="34">
        <v>30534.454690000002</v>
      </c>
      <c r="O93" s="34">
        <v>24565.708760000001</v>
      </c>
      <c r="P93" s="34">
        <v>26292.36808</v>
      </c>
      <c r="Q93" s="34">
        <v>26968.958280000003</v>
      </c>
      <c r="R93" s="34">
        <v>24185.948800000002</v>
      </c>
      <c r="S93" s="34">
        <v>20150.600849999999</v>
      </c>
      <c r="T93" s="34">
        <v>18344.106490000002</v>
      </c>
      <c r="U93" s="34">
        <v>19358.404670000004</v>
      </c>
      <c r="V93" s="34">
        <v>17878.493189999997</v>
      </c>
      <c r="W93" s="34">
        <v>17050.73805</v>
      </c>
      <c r="X93" s="34">
        <v>15060.385929999999</v>
      </c>
      <c r="Y93" s="34">
        <v>14459.156286000001</v>
      </c>
      <c r="Z93" s="34">
        <v>14537.416379999999</v>
      </c>
      <c r="AA93" s="34">
        <v>13595.917940000001</v>
      </c>
    </row>
    <row r="94" spans="1:27" x14ac:dyDescent="0.35">
      <c r="A94" s="31" t="s">
        <v>38</v>
      </c>
      <c r="B94" s="31" t="s">
        <v>72</v>
      </c>
      <c r="C94" s="34">
        <v>0</v>
      </c>
      <c r="D94" s="34">
        <v>0</v>
      </c>
      <c r="E94" s="34">
        <v>0</v>
      </c>
      <c r="F94" s="34">
        <v>0</v>
      </c>
      <c r="G94" s="34">
        <v>0</v>
      </c>
      <c r="H94" s="34">
        <v>0</v>
      </c>
      <c r="I94" s="34">
        <v>0</v>
      </c>
      <c r="J94" s="34">
        <v>0</v>
      </c>
      <c r="K94" s="34">
        <v>0</v>
      </c>
      <c r="L94" s="34">
        <v>0</v>
      </c>
      <c r="M94" s="34">
        <v>0</v>
      </c>
      <c r="N94" s="34">
        <v>0</v>
      </c>
      <c r="O94" s="34">
        <v>0</v>
      </c>
      <c r="P94" s="34">
        <v>0</v>
      </c>
      <c r="Q94" s="34">
        <v>0</v>
      </c>
      <c r="R94" s="34">
        <v>0</v>
      </c>
      <c r="S94" s="34">
        <v>0</v>
      </c>
      <c r="T94" s="34">
        <v>0</v>
      </c>
      <c r="U94" s="34">
        <v>0</v>
      </c>
      <c r="V94" s="34">
        <v>0</v>
      </c>
      <c r="W94" s="34">
        <v>0</v>
      </c>
      <c r="X94" s="34">
        <v>0</v>
      </c>
      <c r="Y94" s="34">
        <v>0</v>
      </c>
      <c r="Z94" s="34">
        <v>0</v>
      </c>
      <c r="AA94" s="34">
        <v>0</v>
      </c>
    </row>
    <row r="95" spans="1:27" x14ac:dyDescent="0.3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row>
    <row r="96" spans="1:27" x14ac:dyDescent="0.35">
      <c r="A96" s="19" t="s">
        <v>117</v>
      </c>
      <c r="B96" s="19" t="s">
        <v>118</v>
      </c>
      <c r="C96" s="19" t="s">
        <v>75</v>
      </c>
      <c r="D96" s="19" t="s">
        <v>82</v>
      </c>
      <c r="E96" s="19" t="s">
        <v>83</v>
      </c>
      <c r="F96" s="19" t="s">
        <v>84</v>
      </c>
      <c r="G96" s="19" t="s">
        <v>85</v>
      </c>
      <c r="H96" s="19" t="s">
        <v>86</v>
      </c>
      <c r="I96" s="19" t="s">
        <v>87</v>
      </c>
      <c r="J96" s="19" t="s">
        <v>88</v>
      </c>
      <c r="K96" s="19" t="s">
        <v>89</v>
      </c>
      <c r="L96" s="19" t="s">
        <v>90</v>
      </c>
      <c r="M96" s="19" t="s">
        <v>91</v>
      </c>
      <c r="N96" s="19" t="s">
        <v>92</v>
      </c>
      <c r="O96" s="19" t="s">
        <v>93</v>
      </c>
      <c r="P96" s="19" t="s">
        <v>94</v>
      </c>
      <c r="Q96" s="19" t="s">
        <v>95</v>
      </c>
      <c r="R96" s="19" t="s">
        <v>96</v>
      </c>
      <c r="S96" s="19" t="s">
        <v>97</v>
      </c>
      <c r="T96" s="19" t="s">
        <v>98</v>
      </c>
      <c r="U96" s="19" t="s">
        <v>99</v>
      </c>
      <c r="V96" s="19" t="s">
        <v>100</v>
      </c>
      <c r="W96" s="19" t="s">
        <v>101</v>
      </c>
      <c r="X96" s="19" t="s">
        <v>102</v>
      </c>
      <c r="Y96" s="19" t="s">
        <v>103</v>
      </c>
      <c r="Z96" s="19" t="s">
        <v>104</v>
      </c>
      <c r="AA96" s="19" t="s">
        <v>105</v>
      </c>
    </row>
    <row r="97" spans="1:27" x14ac:dyDescent="0.35">
      <c r="A97" s="31" t="s">
        <v>119</v>
      </c>
      <c r="B97" s="31" t="s">
        <v>67</v>
      </c>
      <c r="C97" s="34">
        <v>0</v>
      </c>
      <c r="D97" s="34">
        <v>0</v>
      </c>
      <c r="E97" s="34">
        <v>0</v>
      </c>
      <c r="F97" s="34">
        <v>0</v>
      </c>
      <c r="G97" s="34">
        <v>0</v>
      </c>
      <c r="H97" s="34">
        <v>0</v>
      </c>
      <c r="I97" s="34">
        <v>0</v>
      </c>
      <c r="J97" s="34">
        <v>0</v>
      </c>
      <c r="K97" s="34">
        <v>0</v>
      </c>
      <c r="L97" s="34">
        <v>0</v>
      </c>
      <c r="M97" s="34">
        <v>0</v>
      </c>
      <c r="N97" s="34">
        <v>0</v>
      </c>
      <c r="O97" s="34">
        <v>0</v>
      </c>
      <c r="P97" s="34">
        <v>0</v>
      </c>
      <c r="Q97" s="34">
        <v>0</v>
      </c>
      <c r="R97" s="34">
        <v>0</v>
      </c>
      <c r="S97" s="34">
        <v>0</v>
      </c>
      <c r="T97" s="34">
        <v>0</v>
      </c>
      <c r="U97" s="34">
        <v>0</v>
      </c>
      <c r="V97" s="34">
        <v>0</v>
      </c>
      <c r="W97" s="34">
        <v>0</v>
      </c>
      <c r="X97" s="34">
        <v>0</v>
      </c>
      <c r="Y97" s="34">
        <v>0</v>
      </c>
      <c r="Z97" s="34">
        <v>0</v>
      </c>
      <c r="AA97" s="34">
        <v>0</v>
      </c>
    </row>
    <row r="98" spans="1:27" x14ac:dyDescent="0.35">
      <c r="A98" s="31" t="s">
        <v>119</v>
      </c>
      <c r="B98" s="31" t="s">
        <v>113</v>
      </c>
      <c r="C98" s="34">
        <v>441.98268899999999</v>
      </c>
      <c r="D98" s="34">
        <v>580.01848800000005</v>
      </c>
      <c r="E98" s="34">
        <v>1220.518376</v>
      </c>
      <c r="F98" s="34">
        <v>2159.5338099999999</v>
      </c>
      <c r="G98" s="34">
        <v>5368.7433849999998</v>
      </c>
      <c r="H98" s="34">
        <v>5678.0295640000004</v>
      </c>
      <c r="I98" s="34">
        <v>6816.8734340000001</v>
      </c>
      <c r="J98" s="34">
        <v>9552.9882340000004</v>
      </c>
      <c r="K98" s="34">
        <v>10113.358829999999</v>
      </c>
      <c r="L98" s="34">
        <v>12907.644410000001</v>
      </c>
      <c r="M98" s="34">
        <v>10257.313993999998</v>
      </c>
      <c r="N98" s="34">
        <v>26770.318890000002</v>
      </c>
      <c r="O98" s="34">
        <v>21106.12876</v>
      </c>
      <c r="P98" s="34">
        <v>23343.34388</v>
      </c>
      <c r="Q98" s="34">
        <v>24165.249480000002</v>
      </c>
      <c r="R98" s="34">
        <v>21541.566300000002</v>
      </c>
      <c r="S98" s="34">
        <v>18250.963949999998</v>
      </c>
      <c r="T98" s="34">
        <v>16429.945090000001</v>
      </c>
      <c r="U98" s="34">
        <v>17403.589170000003</v>
      </c>
      <c r="V98" s="34">
        <v>16351.499989999998</v>
      </c>
      <c r="W98" s="34">
        <v>15413.622649999999</v>
      </c>
      <c r="X98" s="34">
        <v>13475.804129999999</v>
      </c>
      <c r="Y98" s="34">
        <v>13182.744886</v>
      </c>
      <c r="Z98" s="34">
        <v>13348.549779999999</v>
      </c>
      <c r="AA98" s="34">
        <v>12410.167140000001</v>
      </c>
    </row>
    <row r="99" spans="1:27" x14ac:dyDescent="0.35">
      <c r="A99" s="31" t="s">
        <v>119</v>
      </c>
      <c r="B99" s="31" t="s">
        <v>72</v>
      </c>
      <c r="C99" s="34">
        <v>0</v>
      </c>
      <c r="D99" s="34">
        <v>0</v>
      </c>
      <c r="E99" s="34">
        <v>0</v>
      </c>
      <c r="F99" s="34">
        <v>0</v>
      </c>
      <c r="G99" s="34">
        <v>0</v>
      </c>
      <c r="H99" s="34">
        <v>0</v>
      </c>
      <c r="I99" s="34">
        <v>0</v>
      </c>
      <c r="J99" s="34">
        <v>0</v>
      </c>
      <c r="K99" s="34">
        <v>0</v>
      </c>
      <c r="L99" s="34">
        <v>0</v>
      </c>
      <c r="M99" s="34">
        <v>0</v>
      </c>
      <c r="N99" s="34">
        <v>0</v>
      </c>
      <c r="O99" s="34">
        <v>0</v>
      </c>
      <c r="P99" s="34">
        <v>0</v>
      </c>
      <c r="Q99" s="34">
        <v>0</v>
      </c>
      <c r="R99" s="34">
        <v>0</v>
      </c>
      <c r="S99" s="34">
        <v>0</v>
      </c>
      <c r="T99" s="34">
        <v>0</v>
      </c>
      <c r="U99" s="34">
        <v>0</v>
      </c>
      <c r="V99" s="34">
        <v>0</v>
      </c>
      <c r="W99" s="34">
        <v>0</v>
      </c>
      <c r="X99" s="34">
        <v>0</v>
      </c>
      <c r="Y99" s="34">
        <v>0</v>
      </c>
      <c r="Z99" s="34">
        <v>0</v>
      </c>
      <c r="AA99" s="34">
        <v>0</v>
      </c>
    </row>
    <row r="100" spans="1:27" x14ac:dyDescent="0.3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row>
    <row r="101" spans="1:27" x14ac:dyDescent="0.35">
      <c r="A101" s="19" t="s">
        <v>117</v>
      </c>
      <c r="B101" s="19" t="s">
        <v>118</v>
      </c>
      <c r="C101" s="19" t="s">
        <v>75</v>
      </c>
      <c r="D101" s="19" t="s">
        <v>82</v>
      </c>
      <c r="E101" s="19" t="s">
        <v>83</v>
      </c>
      <c r="F101" s="19" t="s">
        <v>84</v>
      </c>
      <c r="G101" s="19" t="s">
        <v>85</v>
      </c>
      <c r="H101" s="19" t="s">
        <v>86</v>
      </c>
      <c r="I101" s="19" t="s">
        <v>87</v>
      </c>
      <c r="J101" s="19" t="s">
        <v>88</v>
      </c>
      <c r="K101" s="19" t="s">
        <v>89</v>
      </c>
      <c r="L101" s="19" t="s">
        <v>90</v>
      </c>
      <c r="M101" s="19" t="s">
        <v>91</v>
      </c>
      <c r="N101" s="19" t="s">
        <v>92</v>
      </c>
      <c r="O101" s="19" t="s">
        <v>93</v>
      </c>
      <c r="P101" s="19" t="s">
        <v>94</v>
      </c>
      <c r="Q101" s="19" t="s">
        <v>95</v>
      </c>
      <c r="R101" s="19" t="s">
        <v>96</v>
      </c>
      <c r="S101" s="19" t="s">
        <v>97</v>
      </c>
      <c r="T101" s="19" t="s">
        <v>98</v>
      </c>
      <c r="U101" s="19" t="s">
        <v>99</v>
      </c>
      <c r="V101" s="19" t="s">
        <v>100</v>
      </c>
      <c r="W101" s="19" t="s">
        <v>101</v>
      </c>
      <c r="X101" s="19" t="s">
        <v>102</v>
      </c>
      <c r="Y101" s="19" t="s">
        <v>103</v>
      </c>
      <c r="Z101" s="19" t="s">
        <v>104</v>
      </c>
      <c r="AA101" s="19" t="s">
        <v>105</v>
      </c>
    </row>
    <row r="102" spans="1:27" x14ac:dyDescent="0.35">
      <c r="A102" s="31" t="s">
        <v>120</v>
      </c>
      <c r="B102" s="31" t="s">
        <v>67</v>
      </c>
      <c r="C102" s="34">
        <v>6.1583609800000001E-2</v>
      </c>
      <c r="D102" s="34">
        <v>6.7492084300000005E-2</v>
      </c>
      <c r="E102" s="34">
        <v>7.8036440499999998E-2</v>
      </c>
      <c r="F102" s="34">
        <v>7.8569887899999996E-2</v>
      </c>
      <c r="G102" s="34">
        <v>6.6550892799999997E-2</v>
      </c>
      <c r="H102" s="34">
        <v>6.9197866000000011E-2</v>
      </c>
      <c r="I102" s="34">
        <v>6.7612529499999879E-2</v>
      </c>
      <c r="J102" s="34">
        <v>6.4975606799999891E-2</v>
      </c>
      <c r="K102" s="34">
        <v>7.9667457399999905E-2</v>
      </c>
      <c r="L102" s="34">
        <v>5.9669371700000001E-2</v>
      </c>
      <c r="M102" s="34">
        <v>5.5509364500000005E-2</v>
      </c>
      <c r="N102" s="34">
        <v>5.4823467899999999E-2</v>
      </c>
      <c r="O102" s="34">
        <v>4.9425372600000003E-2</v>
      </c>
      <c r="P102" s="34">
        <v>4.7356807299999998E-2</v>
      </c>
      <c r="Q102" s="34">
        <v>4.1811878599999998E-2</v>
      </c>
      <c r="R102" s="34">
        <v>4.01670472E-2</v>
      </c>
      <c r="S102" s="34">
        <v>3.3004364549999998E-2</v>
      </c>
      <c r="T102" s="34">
        <v>3.15216574E-2</v>
      </c>
      <c r="U102" s="34">
        <v>3.1336684139999897E-2</v>
      </c>
      <c r="V102" s="34">
        <v>2.8815933859999997E-2</v>
      </c>
      <c r="W102" s="34">
        <v>2.7034482369999998E-2</v>
      </c>
      <c r="X102" s="34">
        <v>2.5304732899999998E-2</v>
      </c>
      <c r="Y102" s="34">
        <v>2.2456794799999902E-2</v>
      </c>
      <c r="Z102" s="34">
        <v>2.1810763520000002E-2</v>
      </c>
      <c r="AA102" s="34">
        <v>2.0160295240000001E-2</v>
      </c>
    </row>
    <row r="103" spans="1:27" x14ac:dyDescent="0.35">
      <c r="A103" s="31" t="s">
        <v>120</v>
      </c>
      <c r="B103" s="31" t="s">
        <v>113</v>
      </c>
      <c r="C103" s="34">
        <v>974.58050000000003</v>
      </c>
      <c r="D103" s="34">
        <v>347.05038000000002</v>
      </c>
      <c r="E103" s="34">
        <v>983.62169999999992</v>
      </c>
      <c r="F103" s="34">
        <v>855.64210000000003</v>
      </c>
      <c r="G103" s="34">
        <v>562.71859999999992</v>
      </c>
      <c r="H103" s="34">
        <v>909.24569999999994</v>
      </c>
      <c r="I103" s="34">
        <v>1073.7796000000001</v>
      </c>
      <c r="J103" s="34">
        <v>1234.1424</v>
      </c>
      <c r="K103" s="34">
        <v>1960.8138999999999</v>
      </c>
      <c r="L103" s="34">
        <v>2611.0859999999998</v>
      </c>
      <c r="M103" s="34">
        <v>1887.6866</v>
      </c>
      <c r="N103" s="34">
        <v>3764.1358</v>
      </c>
      <c r="O103" s="34">
        <v>3459.58</v>
      </c>
      <c r="P103" s="34">
        <v>2949.0242000000003</v>
      </c>
      <c r="Q103" s="34">
        <v>2803.7087999999999</v>
      </c>
      <c r="R103" s="34">
        <v>2644.3825000000002</v>
      </c>
      <c r="S103" s="34">
        <v>1899.6369</v>
      </c>
      <c r="T103" s="34">
        <v>1914.1614</v>
      </c>
      <c r="U103" s="34">
        <v>1954.8154999999999</v>
      </c>
      <c r="V103" s="34">
        <v>1526.9931999999999</v>
      </c>
      <c r="W103" s="34">
        <v>1637.1153999999999</v>
      </c>
      <c r="X103" s="34">
        <v>1584.5818000000002</v>
      </c>
      <c r="Y103" s="34">
        <v>1276.4114</v>
      </c>
      <c r="Z103" s="34">
        <v>1188.8666000000001</v>
      </c>
      <c r="AA103" s="34">
        <v>1185.7508</v>
      </c>
    </row>
    <row r="104" spans="1:27" x14ac:dyDescent="0.35">
      <c r="A104" s="31" t="s">
        <v>120</v>
      </c>
      <c r="B104" s="31" t="s">
        <v>72</v>
      </c>
      <c r="C104" s="34">
        <v>0</v>
      </c>
      <c r="D104" s="34">
        <v>0</v>
      </c>
      <c r="E104" s="34">
        <v>0</v>
      </c>
      <c r="F104" s="34">
        <v>0</v>
      </c>
      <c r="G104" s="34">
        <v>0</v>
      </c>
      <c r="H104" s="34">
        <v>0</v>
      </c>
      <c r="I104" s="34">
        <v>0</v>
      </c>
      <c r="J104" s="34">
        <v>0</v>
      </c>
      <c r="K104" s="34">
        <v>0</v>
      </c>
      <c r="L104" s="34">
        <v>0</v>
      </c>
      <c r="M104" s="34">
        <v>0</v>
      </c>
      <c r="N104" s="34">
        <v>0</v>
      </c>
      <c r="O104" s="34">
        <v>0</v>
      </c>
      <c r="P104" s="34">
        <v>0</v>
      </c>
      <c r="Q104" s="34">
        <v>0</v>
      </c>
      <c r="R104" s="34">
        <v>0</v>
      </c>
      <c r="S104" s="34">
        <v>0</v>
      </c>
      <c r="T104" s="34">
        <v>0</v>
      </c>
      <c r="U104" s="34">
        <v>0</v>
      </c>
      <c r="V104" s="34">
        <v>0</v>
      </c>
      <c r="W104" s="34">
        <v>0</v>
      </c>
      <c r="X104" s="34">
        <v>0</v>
      </c>
      <c r="Y104" s="34">
        <v>0</v>
      </c>
      <c r="Z104" s="34">
        <v>0</v>
      </c>
      <c r="AA104" s="34">
        <v>0</v>
      </c>
    </row>
    <row r="105" spans="1:27" x14ac:dyDescent="0.3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row>
    <row r="106" spans="1:27" x14ac:dyDescent="0.35">
      <c r="A106" s="19" t="s">
        <v>117</v>
      </c>
      <c r="B106" s="19" t="s">
        <v>118</v>
      </c>
      <c r="C106" s="19" t="s">
        <v>75</v>
      </c>
      <c r="D106" s="19" t="s">
        <v>82</v>
      </c>
      <c r="E106" s="19" t="s">
        <v>83</v>
      </c>
      <c r="F106" s="19" t="s">
        <v>84</v>
      </c>
      <c r="G106" s="19" t="s">
        <v>85</v>
      </c>
      <c r="H106" s="19" t="s">
        <v>86</v>
      </c>
      <c r="I106" s="19" t="s">
        <v>87</v>
      </c>
      <c r="J106" s="19" t="s">
        <v>88</v>
      </c>
      <c r="K106" s="19" t="s">
        <v>89</v>
      </c>
      <c r="L106" s="19" t="s">
        <v>90</v>
      </c>
      <c r="M106" s="19" t="s">
        <v>91</v>
      </c>
      <c r="N106" s="19" t="s">
        <v>92</v>
      </c>
      <c r="O106" s="19" t="s">
        <v>93</v>
      </c>
      <c r="P106" s="19" t="s">
        <v>94</v>
      </c>
      <c r="Q106" s="19" t="s">
        <v>95</v>
      </c>
      <c r="R106" s="19" t="s">
        <v>96</v>
      </c>
      <c r="S106" s="19" t="s">
        <v>97</v>
      </c>
      <c r="T106" s="19" t="s">
        <v>98</v>
      </c>
      <c r="U106" s="19" t="s">
        <v>99</v>
      </c>
      <c r="V106" s="19" t="s">
        <v>100</v>
      </c>
      <c r="W106" s="19" t="s">
        <v>101</v>
      </c>
      <c r="X106" s="19" t="s">
        <v>102</v>
      </c>
      <c r="Y106" s="19" t="s">
        <v>103</v>
      </c>
      <c r="Z106" s="19" t="s">
        <v>104</v>
      </c>
      <c r="AA106" s="19" t="s">
        <v>105</v>
      </c>
    </row>
    <row r="107" spans="1:27" x14ac:dyDescent="0.35">
      <c r="A107" s="31" t="s">
        <v>121</v>
      </c>
      <c r="B107" s="31" t="s">
        <v>67</v>
      </c>
      <c r="C107" s="34">
        <v>4.4095561999999998E-2</v>
      </c>
      <c r="D107" s="34">
        <v>4.7583208999999994E-2</v>
      </c>
      <c r="E107" s="34">
        <v>4.0230028000000001E-2</v>
      </c>
      <c r="F107" s="34">
        <v>3.5537452000000004E-2</v>
      </c>
      <c r="G107" s="34">
        <v>4.5441022000000005E-2</v>
      </c>
      <c r="H107" s="34">
        <v>4.1368789000000003E-2</v>
      </c>
      <c r="I107" s="34">
        <v>4.0564618000000004E-2</v>
      </c>
      <c r="J107" s="34">
        <v>3.1511494500000001E-2</v>
      </c>
      <c r="K107" s="34">
        <v>2.6236138699999998E-2</v>
      </c>
      <c r="L107" s="34">
        <v>2.8056615399999998E-2</v>
      </c>
      <c r="M107" s="34">
        <v>2.7880472999999982E-2</v>
      </c>
      <c r="N107" s="34">
        <v>2.3636889500000001E-2</v>
      </c>
      <c r="O107" s="34">
        <v>6.5957455999999899E-3</v>
      </c>
      <c r="P107" s="34">
        <v>6.3618889999999999E-3</v>
      </c>
      <c r="Q107" s="34">
        <v>6.1989922999999992E-3</v>
      </c>
      <c r="R107" s="34">
        <v>6.0002184E-3</v>
      </c>
      <c r="S107" s="34">
        <v>5.1614629999999894E-3</v>
      </c>
      <c r="T107" s="34">
        <v>4.8855649999999997E-3</v>
      </c>
      <c r="U107" s="34">
        <v>4.4602202999999997E-3</v>
      </c>
      <c r="V107" s="34">
        <v>4.4401549999999994E-3</v>
      </c>
      <c r="W107" s="34">
        <v>4.2706019999999897E-3</v>
      </c>
      <c r="X107" s="34">
        <v>3.9501898000000001E-3</v>
      </c>
      <c r="Y107" s="34">
        <v>3.655106E-3</v>
      </c>
      <c r="Z107" s="34">
        <v>3.2165548999999898E-3</v>
      </c>
      <c r="AA107" s="34">
        <v>3.133079E-3</v>
      </c>
    </row>
    <row r="108" spans="1:27" x14ac:dyDescent="0.35">
      <c r="A108" s="31" t="s">
        <v>121</v>
      </c>
      <c r="B108" s="31" t="s">
        <v>113</v>
      </c>
      <c r="C108" s="34">
        <v>0</v>
      </c>
      <c r="D108" s="34">
        <v>0</v>
      </c>
      <c r="E108" s="34">
        <v>0</v>
      </c>
      <c r="F108" s="34">
        <v>0</v>
      </c>
      <c r="G108" s="34">
        <v>0</v>
      </c>
      <c r="H108" s="34">
        <v>0</v>
      </c>
      <c r="I108" s="34">
        <v>0</v>
      </c>
      <c r="J108" s="34">
        <v>0</v>
      </c>
      <c r="K108" s="34">
        <v>0</v>
      </c>
      <c r="L108" s="34">
        <v>0</v>
      </c>
      <c r="M108" s="34">
        <v>0</v>
      </c>
      <c r="N108" s="34">
        <v>0</v>
      </c>
      <c r="O108" s="34">
        <v>0</v>
      </c>
      <c r="P108" s="34">
        <v>0</v>
      </c>
      <c r="Q108" s="34">
        <v>0</v>
      </c>
      <c r="R108" s="34">
        <v>0</v>
      </c>
      <c r="S108" s="34">
        <v>0</v>
      </c>
      <c r="T108" s="34">
        <v>0</v>
      </c>
      <c r="U108" s="34">
        <v>0</v>
      </c>
      <c r="V108" s="34">
        <v>0</v>
      </c>
      <c r="W108" s="34">
        <v>0</v>
      </c>
      <c r="X108" s="34">
        <v>0</v>
      </c>
      <c r="Y108" s="34">
        <v>0</v>
      </c>
      <c r="Z108" s="34">
        <v>0</v>
      </c>
      <c r="AA108" s="34">
        <v>0</v>
      </c>
    </row>
    <row r="109" spans="1:27" x14ac:dyDescent="0.35">
      <c r="A109" s="31" t="s">
        <v>121</v>
      </c>
      <c r="B109" s="31" t="s">
        <v>72</v>
      </c>
      <c r="C109" s="34">
        <v>0</v>
      </c>
      <c r="D109" s="34">
        <v>0</v>
      </c>
      <c r="E109" s="34">
        <v>0</v>
      </c>
      <c r="F109" s="34">
        <v>0</v>
      </c>
      <c r="G109" s="34">
        <v>0</v>
      </c>
      <c r="H109" s="34">
        <v>0</v>
      </c>
      <c r="I109" s="34">
        <v>0</v>
      </c>
      <c r="J109" s="34">
        <v>0</v>
      </c>
      <c r="K109" s="34">
        <v>0</v>
      </c>
      <c r="L109" s="34">
        <v>0</v>
      </c>
      <c r="M109" s="34">
        <v>0</v>
      </c>
      <c r="N109" s="34">
        <v>0</v>
      </c>
      <c r="O109" s="34">
        <v>0</v>
      </c>
      <c r="P109" s="34">
        <v>0</v>
      </c>
      <c r="Q109" s="34">
        <v>0</v>
      </c>
      <c r="R109" s="34">
        <v>0</v>
      </c>
      <c r="S109" s="34">
        <v>0</v>
      </c>
      <c r="T109" s="34">
        <v>0</v>
      </c>
      <c r="U109" s="34">
        <v>0</v>
      </c>
      <c r="V109" s="34">
        <v>0</v>
      </c>
      <c r="W109" s="34">
        <v>0</v>
      </c>
      <c r="X109" s="34">
        <v>0</v>
      </c>
      <c r="Y109" s="34">
        <v>0</v>
      </c>
      <c r="Z109" s="34">
        <v>0</v>
      </c>
      <c r="AA109" s="34">
        <v>0</v>
      </c>
    </row>
    <row r="110" spans="1:27" x14ac:dyDescent="0.3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row>
    <row r="111" spans="1:27" x14ac:dyDescent="0.35">
      <c r="A111" s="19" t="s">
        <v>117</v>
      </c>
      <c r="B111" s="19" t="s">
        <v>118</v>
      </c>
      <c r="C111" s="19" t="s">
        <v>75</v>
      </c>
      <c r="D111" s="19" t="s">
        <v>82</v>
      </c>
      <c r="E111" s="19" t="s">
        <v>83</v>
      </c>
      <c r="F111" s="19" t="s">
        <v>84</v>
      </c>
      <c r="G111" s="19" t="s">
        <v>85</v>
      </c>
      <c r="H111" s="19" t="s">
        <v>86</v>
      </c>
      <c r="I111" s="19" t="s">
        <v>87</v>
      </c>
      <c r="J111" s="19" t="s">
        <v>88</v>
      </c>
      <c r="K111" s="19" t="s">
        <v>89</v>
      </c>
      <c r="L111" s="19" t="s">
        <v>90</v>
      </c>
      <c r="M111" s="19" t="s">
        <v>91</v>
      </c>
      <c r="N111" s="19" t="s">
        <v>92</v>
      </c>
      <c r="O111" s="19" t="s">
        <v>93</v>
      </c>
      <c r="P111" s="19" t="s">
        <v>94</v>
      </c>
      <c r="Q111" s="19" t="s">
        <v>95</v>
      </c>
      <c r="R111" s="19" t="s">
        <v>96</v>
      </c>
      <c r="S111" s="19" t="s">
        <v>97</v>
      </c>
      <c r="T111" s="19" t="s">
        <v>98</v>
      </c>
      <c r="U111" s="19" t="s">
        <v>99</v>
      </c>
      <c r="V111" s="19" t="s">
        <v>100</v>
      </c>
      <c r="W111" s="19" t="s">
        <v>101</v>
      </c>
      <c r="X111" s="19" t="s">
        <v>102</v>
      </c>
      <c r="Y111" s="19" t="s">
        <v>103</v>
      </c>
      <c r="Z111" s="19" t="s">
        <v>104</v>
      </c>
      <c r="AA111" s="19" t="s">
        <v>105</v>
      </c>
    </row>
    <row r="112" spans="1:27" x14ac:dyDescent="0.35">
      <c r="A112" s="31" t="s">
        <v>122</v>
      </c>
      <c r="B112" s="31" t="s">
        <v>67</v>
      </c>
      <c r="C112" s="34">
        <v>8.6300822699999905E-2</v>
      </c>
      <c r="D112" s="34">
        <v>8.2247335199999994E-2</v>
      </c>
      <c r="E112" s="34">
        <v>8.1406714399999996E-2</v>
      </c>
      <c r="F112" s="34">
        <v>6.5571986999999887E-2</v>
      </c>
      <c r="G112" s="34">
        <v>6.3622512699999995E-2</v>
      </c>
      <c r="H112" s="34">
        <v>6.131722059999991E-2</v>
      </c>
      <c r="I112" s="34">
        <v>5.87898187999999E-2</v>
      </c>
      <c r="J112" s="34">
        <v>4.9305952999999993E-2</v>
      </c>
      <c r="K112" s="34">
        <v>4.5746517E-2</v>
      </c>
      <c r="L112" s="34">
        <v>4.5263887199999998E-2</v>
      </c>
      <c r="M112" s="34">
        <v>4.4121093399999999E-2</v>
      </c>
      <c r="N112" s="34">
        <v>3.6802108600000001E-2</v>
      </c>
      <c r="O112" s="34">
        <v>3.35412355999999E-2</v>
      </c>
      <c r="P112" s="34">
        <v>2.3192040099999898E-2</v>
      </c>
      <c r="Q112" s="34">
        <v>2.2624919999999989E-2</v>
      </c>
      <c r="R112" s="34">
        <v>2.2142096499999996E-2</v>
      </c>
      <c r="S112" s="34">
        <v>1.92574672E-2</v>
      </c>
      <c r="T112" s="34">
        <v>1.7772240599999999E-2</v>
      </c>
      <c r="U112" s="34">
        <v>1.7240943799999998E-2</v>
      </c>
      <c r="V112" s="34">
        <v>1.6381989599999897E-2</v>
      </c>
      <c r="W112" s="34">
        <v>1.5420983500000001E-2</v>
      </c>
      <c r="X112" s="34">
        <v>1.3885318400000001E-2</v>
      </c>
      <c r="Y112" s="34">
        <v>1.2502584200000002E-2</v>
      </c>
      <c r="Z112" s="34">
        <v>1.0371375699999999E-2</v>
      </c>
      <c r="AA112" s="34">
        <v>9.8764714999999993E-3</v>
      </c>
    </row>
    <row r="113" spans="1:27" x14ac:dyDescent="0.35">
      <c r="A113" s="31" t="s">
        <v>122</v>
      </c>
      <c r="B113" s="31" t="s">
        <v>113</v>
      </c>
      <c r="C113" s="34">
        <v>0</v>
      </c>
      <c r="D113" s="34">
        <v>0</v>
      </c>
      <c r="E113" s="34">
        <v>0</v>
      </c>
      <c r="F113" s="34">
        <v>0</v>
      </c>
      <c r="G113" s="34">
        <v>0</v>
      </c>
      <c r="H113" s="34">
        <v>0</v>
      </c>
      <c r="I113" s="34">
        <v>0</v>
      </c>
      <c r="J113" s="34">
        <v>0</v>
      </c>
      <c r="K113" s="34">
        <v>0</v>
      </c>
      <c r="L113" s="34">
        <v>0</v>
      </c>
      <c r="M113" s="34">
        <v>0</v>
      </c>
      <c r="N113" s="34">
        <v>0</v>
      </c>
      <c r="O113" s="34">
        <v>0</v>
      </c>
      <c r="P113" s="34">
        <v>0</v>
      </c>
      <c r="Q113" s="34">
        <v>0</v>
      </c>
      <c r="R113" s="34">
        <v>0</v>
      </c>
      <c r="S113" s="34">
        <v>0</v>
      </c>
      <c r="T113" s="34">
        <v>0</v>
      </c>
      <c r="U113" s="34">
        <v>0</v>
      </c>
      <c r="V113" s="34">
        <v>0</v>
      </c>
      <c r="W113" s="34">
        <v>0</v>
      </c>
      <c r="X113" s="34">
        <v>0</v>
      </c>
      <c r="Y113" s="34">
        <v>0</v>
      </c>
      <c r="Z113" s="34">
        <v>0</v>
      </c>
      <c r="AA113" s="34">
        <v>0</v>
      </c>
    </row>
    <row r="114" spans="1:27" x14ac:dyDescent="0.35">
      <c r="A114" s="31" t="s">
        <v>122</v>
      </c>
      <c r="B114" s="31" t="s">
        <v>72</v>
      </c>
      <c r="C114" s="34">
        <v>0</v>
      </c>
      <c r="D114" s="34">
        <v>0</v>
      </c>
      <c r="E114" s="34">
        <v>0</v>
      </c>
      <c r="F114" s="34">
        <v>0</v>
      </c>
      <c r="G114" s="34">
        <v>0</v>
      </c>
      <c r="H114" s="34">
        <v>0</v>
      </c>
      <c r="I114" s="34">
        <v>0</v>
      </c>
      <c r="J114" s="34">
        <v>0</v>
      </c>
      <c r="K114" s="34">
        <v>0</v>
      </c>
      <c r="L114" s="34">
        <v>0</v>
      </c>
      <c r="M114" s="34">
        <v>0</v>
      </c>
      <c r="N114" s="34">
        <v>0</v>
      </c>
      <c r="O114" s="34">
        <v>0</v>
      </c>
      <c r="P114" s="34">
        <v>0</v>
      </c>
      <c r="Q114" s="34">
        <v>0</v>
      </c>
      <c r="R114" s="34">
        <v>0</v>
      </c>
      <c r="S114" s="34">
        <v>0</v>
      </c>
      <c r="T114" s="34">
        <v>0</v>
      </c>
      <c r="U114" s="34">
        <v>0</v>
      </c>
      <c r="V114" s="34">
        <v>0</v>
      </c>
      <c r="W114" s="34">
        <v>0</v>
      </c>
      <c r="X114" s="34">
        <v>0</v>
      </c>
      <c r="Y114" s="34">
        <v>0</v>
      </c>
      <c r="Z114" s="34">
        <v>0</v>
      </c>
      <c r="AA114" s="34">
        <v>0</v>
      </c>
    </row>
    <row r="116" spans="1:27" x14ac:dyDescent="0.35">
      <c r="A116" s="19" t="s">
        <v>117</v>
      </c>
      <c r="B116" s="19" t="s">
        <v>118</v>
      </c>
      <c r="C116" s="19" t="s">
        <v>75</v>
      </c>
      <c r="D116" s="19" t="s">
        <v>82</v>
      </c>
      <c r="E116" s="19" t="s">
        <v>83</v>
      </c>
      <c r="F116" s="19" t="s">
        <v>84</v>
      </c>
      <c r="G116" s="19" t="s">
        <v>85</v>
      </c>
      <c r="H116" s="19" t="s">
        <v>86</v>
      </c>
      <c r="I116" s="19" t="s">
        <v>87</v>
      </c>
      <c r="J116" s="19" t="s">
        <v>88</v>
      </c>
      <c r="K116" s="19" t="s">
        <v>89</v>
      </c>
      <c r="L116" s="19" t="s">
        <v>90</v>
      </c>
      <c r="M116" s="19" t="s">
        <v>91</v>
      </c>
      <c r="N116" s="19" t="s">
        <v>92</v>
      </c>
      <c r="O116" s="19" t="s">
        <v>93</v>
      </c>
      <c r="P116" s="19" t="s">
        <v>94</v>
      </c>
      <c r="Q116" s="19" t="s">
        <v>95</v>
      </c>
      <c r="R116" s="19" t="s">
        <v>96</v>
      </c>
      <c r="S116" s="19" t="s">
        <v>97</v>
      </c>
      <c r="T116" s="19" t="s">
        <v>98</v>
      </c>
      <c r="U116" s="19" t="s">
        <v>99</v>
      </c>
      <c r="V116" s="19" t="s">
        <v>100</v>
      </c>
      <c r="W116" s="19" t="s">
        <v>101</v>
      </c>
      <c r="X116" s="19" t="s">
        <v>102</v>
      </c>
      <c r="Y116" s="19" t="s">
        <v>103</v>
      </c>
      <c r="Z116" s="19" t="s">
        <v>104</v>
      </c>
      <c r="AA116" s="19" t="s">
        <v>105</v>
      </c>
    </row>
    <row r="117" spans="1:27" x14ac:dyDescent="0.35">
      <c r="A117" s="31" t="s">
        <v>123</v>
      </c>
      <c r="B117" s="31" t="s">
        <v>67</v>
      </c>
      <c r="C117" s="34">
        <v>0</v>
      </c>
      <c r="D117" s="34">
        <v>0</v>
      </c>
      <c r="E117" s="34">
        <v>0</v>
      </c>
      <c r="F117" s="34">
        <v>0</v>
      </c>
      <c r="G117" s="34">
        <v>0</v>
      </c>
      <c r="H117" s="34">
        <v>0</v>
      </c>
      <c r="I117" s="34">
        <v>0</v>
      </c>
      <c r="J117" s="34">
        <v>0</v>
      </c>
      <c r="K117" s="34">
        <v>0</v>
      </c>
      <c r="L117" s="34">
        <v>0</v>
      </c>
      <c r="M117" s="34">
        <v>0</v>
      </c>
      <c r="N117" s="34">
        <v>0</v>
      </c>
      <c r="O117" s="34">
        <v>0</v>
      </c>
      <c r="P117" s="34">
        <v>0</v>
      </c>
      <c r="Q117" s="34">
        <v>0</v>
      </c>
      <c r="R117" s="34">
        <v>0</v>
      </c>
      <c r="S117" s="34">
        <v>0</v>
      </c>
      <c r="T117" s="34">
        <v>0</v>
      </c>
      <c r="U117" s="34">
        <v>0</v>
      </c>
      <c r="V117" s="34">
        <v>0</v>
      </c>
      <c r="W117" s="34">
        <v>0</v>
      </c>
      <c r="X117" s="34">
        <v>0</v>
      </c>
      <c r="Y117" s="34">
        <v>0</v>
      </c>
      <c r="Z117" s="34">
        <v>0</v>
      </c>
      <c r="AA117" s="34">
        <v>0</v>
      </c>
    </row>
    <row r="118" spans="1:27" x14ac:dyDescent="0.35">
      <c r="A118" s="31" t="s">
        <v>123</v>
      </c>
      <c r="B118" s="31" t="s">
        <v>113</v>
      </c>
      <c r="C118" s="34">
        <v>0</v>
      </c>
      <c r="D118" s="34">
        <v>0</v>
      </c>
      <c r="E118" s="34">
        <v>0</v>
      </c>
      <c r="F118" s="34">
        <v>0</v>
      </c>
      <c r="G118" s="34">
        <v>0</v>
      </c>
      <c r="H118" s="34">
        <v>0</v>
      </c>
      <c r="I118" s="34">
        <v>0</v>
      </c>
      <c r="J118" s="34">
        <v>0</v>
      </c>
      <c r="K118" s="34">
        <v>0</v>
      </c>
      <c r="L118" s="34">
        <v>0</v>
      </c>
      <c r="M118" s="34">
        <v>0</v>
      </c>
      <c r="N118" s="34">
        <v>0</v>
      </c>
      <c r="O118" s="34">
        <v>0</v>
      </c>
      <c r="P118" s="34">
        <v>0</v>
      </c>
      <c r="Q118" s="34">
        <v>0</v>
      </c>
      <c r="R118" s="34">
        <v>0</v>
      </c>
      <c r="S118" s="34">
        <v>0</v>
      </c>
      <c r="T118" s="34">
        <v>0</v>
      </c>
      <c r="U118" s="34">
        <v>0</v>
      </c>
      <c r="V118" s="34">
        <v>0</v>
      </c>
      <c r="W118" s="34">
        <v>0</v>
      </c>
      <c r="X118" s="34">
        <v>0</v>
      </c>
      <c r="Y118" s="34">
        <v>0</v>
      </c>
      <c r="Z118" s="34">
        <v>0</v>
      </c>
      <c r="AA118" s="34">
        <v>0</v>
      </c>
    </row>
    <row r="119" spans="1:27" x14ac:dyDescent="0.35">
      <c r="A119" s="31" t="s">
        <v>123</v>
      </c>
      <c r="B119" s="31" t="s">
        <v>72</v>
      </c>
      <c r="C119" s="34">
        <v>0</v>
      </c>
      <c r="D119" s="34">
        <v>0</v>
      </c>
      <c r="E119" s="34">
        <v>0</v>
      </c>
      <c r="F119" s="34">
        <v>0</v>
      </c>
      <c r="G119" s="34">
        <v>0</v>
      </c>
      <c r="H119" s="34">
        <v>0</v>
      </c>
      <c r="I119" s="34">
        <v>0</v>
      </c>
      <c r="J119" s="34">
        <v>0</v>
      </c>
      <c r="K119" s="34">
        <v>0</v>
      </c>
      <c r="L119" s="34">
        <v>0</v>
      </c>
      <c r="M119" s="34">
        <v>0</v>
      </c>
      <c r="N119" s="34">
        <v>0</v>
      </c>
      <c r="O119" s="34">
        <v>0</v>
      </c>
      <c r="P119" s="34">
        <v>0</v>
      </c>
      <c r="Q119" s="34">
        <v>0</v>
      </c>
      <c r="R119" s="34">
        <v>0</v>
      </c>
      <c r="S119" s="34">
        <v>0</v>
      </c>
      <c r="T119" s="34">
        <v>0</v>
      </c>
      <c r="U119" s="34">
        <v>0</v>
      </c>
      <c r="V119" s="34">
        <v>0</v>
      </c>
      <c r="W119" s="34">
        <v>0</v>
      </c>
      <c r="X119" s="34">
        <v>0</v>
      </c>
      <c r="Y119" s="34">
        <v>0</v>
      </c>
      <c r="Z119" s="34">
        <v>0</v>
      </c>
      <c r="AA119" s="34">
        <v>0</v>
      </c>
    </row>
    <row r="121" spans="1:27" collapsed="1" x14ac:dyDescent="0.35"/>
  </sheetData>
  <sheetProtection algorithmName="SHA-512" hashValue="tRFnKF5OZ2v+F8h5saVjNT7Tz89Lnd2pYDGncp/okB7HZ9R8D50qz1TOdAHs1HMUCI0nXkm+5idVkPDgPp2mKA==" saltValue="a9jLmXzzhWG6IviQsNLROg==" spinCount="100000" sheet="1" objects="1" scenarios="1"/>
  <mergeCells count="6">
    <mergeCell ref="A87:B87"/>
    <mergeCell ref="A17:B17"/>
    <mergeCell ref="A31:B31"/>
    <mergeCell ref="A45:B45"/>
    <mergeCell ref="A59:B59"/>
    <mergeCell ref="A73:B7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theme="7" tint="0.39997558519241921"/>
  </sheetPr>
  <dimension ref="A1:AA87"/>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147</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28</v>
      </c>
      <c r="B2" s="39" t="s">
        <v>133</v>
      </c>
      <c r="C2" s="39"/>
      <c r="D2" s="39"/>
      <c r="E2" s="39"/>
      <c r="F2" s="39"/>
      <c r="G2" s="39"/>
      <c r="H2" s="39"/>
      <c r="I2" s="39"/>
      <c r="J2" s="39"/>
      <c r="K2" s="39"/>
      <c r="L2" s="39"/>
      <c r="M2" s="39"/>
      <c r="N2" s="39"/>
      <c r="O2" s="39"/>
      <c r="P2" s="39"/>
      <c r="Q2" s="39"/>
      <c r="R2" s="39"/>
      <c r="S2" s="39"/>
      <c r="T2" s="39"/>
      <c r="U2" s="39"/>
      <c r="V2" s="39"/>
    </row>
    <row r="3" spans="1:27" x14ac:dyDescent="0.35">
      <c r="B3" s="39"/>
      <c r="C3" s="39"/>
      <c r="D3" s="39"/>
      <c r="E3" s="39"/>
      <c r="F3" s="39"/>
      <c r="G3" s="39"/>
      <c r="H3" s="39"/>
      <c r="I3" s="39"/>
      <c r="J3" s="39"/>
      <c r="K3" s="39"/>
      <c r="L3" s="39"/>
      <c r="M3" s="39"/>
      <c r="N3" s="39"/>
      <c r="O3" s="39"/>
      <c r="P3" s="39"/>
      <c r="Q3" s="39"/>
      <c r="R3" s="39"/>
      <c r="S3" s="39"/>
      <c r="T3" s="39"/>
      <c r="U3" s="39"/>
      <c r="V3" s="39"/>
    </row>
    <row r="4" spans="1:27" x14ac:dyDescent="0.35">
      <c r="A4" s="18" t="s">
        <v>116</v>
      </c>
      <c r="B4" s="18"/>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0</v>
      </c>
      <c r="D6" s="34">
        <v>0</v>
      </c>
      <c r="E6" s="34">
        <v>0</v>
      </c>
      <c r="F6" s="34">
        <v>0</v>
      </c>
      <c r="G6" s="34">
        <v>0</v>
      </c>
      <c r="H6" s="34">
        <v>0</v>
      </c>
      <c r="I6" s="34">
        <v>0</v>
      </c>
      <c r="J6" s="34">
        <v>0</v>
      </c>
      <c r="K6" s="34">
        <v>0</v>
      </c>
      <c r="L6" s="34">
        <v>0</v>
      </c>
      <c r="M6" s="34">
        <v>0</v>
      </c>
      <c r="N6" s="34">
        <v>0</v>
      </c>
      <c r="O6" s="34">
        <v>0</v>
      </c>
      <c r="P6" s="34">
        <v>0</v>
      </c>
      <c r="Q6" s="34">
        <v>0</v>
      </c>
      <c r="R6" s="34">
        <v>0</v>
      </c>
      <c r="S6" s="34">
        <v>0</v>
      </c>
      <c r="T6" s="34">
        <v>0</v>
      </c>
      <c r="U6" s="34">
        <v>0</v>
      </c>
      <c r="V6" s="34">
        <v>0</v>
      </c>
      <c r="W6" s="34">
        <v>0</v>
      </c>
      <c r="X6" s="34">
        <v>0</v>
      </c>
      <c r="Y6" s="34">
        <v>0</v>
      </c>
      <c r="Z6" s="34">
        <v>0</v>
      </c>
      <c r="AA6" s="34">
        <v>0</v>
      </c>
    </row>
    <row r="7" spans="1:27" x14ac:dyDescent="0.35">
      <c r="A7" s="31" t="s">
        <v>38</v>
      </c>
      <c r="B7" s="31" t="s">
        <v>68</v>
      </c>
      <c r="C7" s="34">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c r="W7" s="34">
        <v>0</v>
      </c>
      <c r="X7" s="34">
        <v>0</v>
      </c>
      <c r="Y7" s="34">
        <v>0</v>
      </c>
      <c r="Z7" s="34">
        <v>0</v>
      </c>
      <c r="AA7" s="34">
        <v>0</v>
      </c>
    </row>
    <row r="8" spans="1:27" x14ac:dyDescent="0.35">
      <c r="A8" s="31" t="s">
        <v>38</v>
      </c>
      <c r="B8" s="31" t="s">
        <v>18</v>
      </c>
      <c r="C8" s="34">
        <v>0</v>
      </c>
      <c r="D8" s="34">
        <v>0.17292487236531071</v>
      </c>
      <c r="E8" s="34">
        <v>1.6593334436224141E-2</v>
      </c>
      <c r="F8" s="34">
        <v>1.1567438328037311E-3</v>
      </c>
      <c r="G8" s="34">
        <v>1.2090471391068871E-4</v>
      </c>
      <c r="H8" s="34">
        <v>1.6005706149124061E-3</v>
      </c>
      <c r="I8" s="34">
        <v>1.3447134502768074E-3</v>
      </c>
      <c r="J8" s="34">
        <v>2.5923502361610397E-3</v>
      </c>
      <c r="K8" s="34">
        <v>5.6844743478404319E-3</v>
      </c>
      <c r="L8" s="34">
        <v>1.768817289776058E-2</v>
      </c>
      <c r="M8" s="34">
        <v>2.3639922450900278E-3</v>
      </c>
      <c r="N8" s="34">
        <v>5.6162314326419875E-2</v>
      </c>
      <c r="O8" s="34">
        <v>5.9397633202111812E-3</v>
      </c>
      <c r="P8" s="34">
        <v>3.1576987110501801E-4</v>
      </c>
      <c r="Q8" s="34">
        <v>6.2913495818222281E-2</v>
      </c>
      <c r="R8" s="34">
        <v>2.3820375476530666E-3</v>
      </c>
      <c r="S8" s="34">
        <v>22.538640217110924</v>
      </c>
      <c r="T8" s="34">
        <v>1.6133924710358639E-3</v>
      </c>
      <c r="U8" s="34">
        <v>3.250941062893439E-3</v>
      </c>
      <c r="V8" s="34">
        <v>9.8242266783362978E-5</v>
      </c>
      <c r="W8" s="34">
        <v>1.2409520838300938E-2</v>
      </c>
      <c r="X8" s="34">
        <v>12481.603388743433</v>
      </c>
      <c r="Y8" s="34">
        <v>6.5849447219743092E-4</v>
      </c>
      <c r="Z8" s="34">
        <v>4.4106871781738341E-3</v>
      </c>
      <c r="AA8" s="34">
        <v>4.222960025440726E-5</v>
      </c>
    </row>
    <row r="9" spans="1:27" x14ac:dyDescent="0.35">
      <c r="A9" s="31" t="s">
        <v>38</v>
      </c>
      <c r="B9" s="31" t="s">
        <v>30</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row>
    <row r="10" spans="1:27" x14ac:dyDescent="0.35">
      <c r="A10" s="31" t="s">
        <v>38</v>
      </c>
      <c r="B10" s="31" t="s">
        <v>63</v>
      </c>
      <c r="C10" s="34">
        <v>0.20401551279736391</v>
      </c>
      <c r="D10" s="34">
        <v>4.0254372880909493E-3</v>
      </c>
      <c r="E10" s="34">
        <v>1.0440161472190533E-2</v>
      </c>
      <c r="F10" s="34">
        <v>2.8473310745745174E-3</v>
      </c>
      <c r="G10" s="34">
        <v>2.6773581790749583E-3</v>
      </c>
      <c r="H10" s="34">
        <v>3.4651033874854402E-3</v>
      </c>
      <c r="I10" s="34">
        <v>3.3287577699600635E-3</v>
      </c>
      <c r="J10" s="34">
        <v>3.2426742086270016E-3</v>
      </c>
      <c r="K10" s="34">
        <v>3.1840776336101435E-3</v>
      </c>
      <c r="L10" s="34">
        <v>3.3800295299554247E-3</v>
      </c>
      <c r="M10" s="34">
        <v>3.352177851337785E-3</v>
      </c>
      <c r="N10" s="34">
        <v>9.4341283265774907E-3</v>
      </c>
      <c r="O10" s="34">
        <v>2.9691349336472411E-3</v>
      </c>
      <c r="P10" s="34">
        <v>2.1093550933735652E-3</v>
      </c>
      <c r="Q10" s="34">
        <v>1568.3654493249508</v>
      </c>
      <c r="R10" s="34">
        <v>8.3478016330371177E-3</v>
      </c>
      <c r="S10" s="34">
        <v>9184.3756549480186</v>
      </c>
      <c r="T10" s="34">
        <v>4.0868524923298158E-4</v>
      </c>
      <c r="U10" s="34">
        <v>6.9815920946875521E-3</v>
      </c>
      <c r="V10" s="34">
        <v>3.0282300594000979E-4</v>
      </c>
      <c r="W10" s="34">
        <v>2.2768425822961283E-3</v>
      </c>
      <c r="X10" s="34">
        <v>4.0716872643192586E-4</v>
      </c>
      <c r="Y10" s="34">
        <v>9.2745893921967841E-4</v>
      </c>
      <c r="Z10" s="34">
        <v>1127.8543881814433</v>
      </c>
      <c r="AA10" s="34">
        <v>9.1821714728277201E-5</v>
      </c>
    </row>
    <row r="11" spans="1:27" x14ac:dyDescent="0.35">
      <c r="A11" s="31" t="s">
        <v>38</v>
      </c>
      <c r="B11" s="31" t="s">
        <v>62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row>
    <row r="12" spans="1:27" x14ac:dyDescent="0.35">
      <c r="A12" s="31" t="s">
        <v>38</v>
      </c>
      <c r="B12" s="31" t="s">
        <v>66</v>
      </c>
      <c r="C12" s="34">
        <v>0</v>
      </c>
      <c r="D12" s="34">
        <v>9.6918766803279102</v>
      </c>
      <c r="E12" s="34">
        <v>1.8266375612392292</v>
      </c>
      <c r="F12" s="34">
        <v>26724.758992346422</v>
      </c>
      <c r="G12" s="34">
        <v>59297.861942860531</v>
      </c>
      <c r="H12" s="34">
        <v>18745.757483787125</v>
      </c>
      <c r="I12" s="34">
        <v>137434.09712910998</v>
      </c>
      <c r="J12" s="34">
        <v>381995.07428364636</v>
      </c>
      <c r="K12" s="34">
        <v>65129.592614061512</v>
      </c>
      <c r="L12" s="34">
        <v>1.7912659768723327</v>
      </c>
      <c r="M12" s="34">
        <v>5.1596929855154211E-2</v>
      </c>
      <c r="N12" s="34">
        <v>244051.54979596208</v>
      </c>
      <c r="O12" s="34">
        <v>18866.147673346393</v>
      </c>
      <c r="P12" s="34">
        <v>117565.03707171003</v>
      </c>
      <c r="Q12" s="34">
        <v>580352.43536349107</v>
      </c>
      <c r="R12" s="34">
        <v>270911.46585321322</v>
      </c>
      <c r="S12" s="34">
        <v>449679.6858051428</v>
      </c>
      <c r="T12" s="34">
        <v>55696.23097276214</v>
      </c>
      <c r="U12" s="34">
        <v>2052.0854004182302</v>
      </c>
      <c r="V12" s="34">
        <v>3.6159837144183596E-2</v>
      </c>
      <c r="W12" s="34">
        <v>55215.155181531576</v>
      </c>
      <c r="X12" s="34">
        <v>86970.533332097169</v>
      </c>
      <c r="Y12" s="34">
        <v>17072.768056399207</v>
      </c>
      <c r="Z12" s="34">
        <v>19002.150085134286</v>
      </c>
      <c r="AA12" s="34">
        <v>9817.9013771903101</v>
      </c>
    </row>
    <row r="13" spans="1:27" x14ac:dyDescent="0.35">
      <c r="A13" s="31" t="s">
        <v>38</v>
      </c>
      <c r="B13" s="31" t="s">
        <v>65</v>
      </c>
      <c r="C13" s="34">
        <v>0.99092639946571737</v>
      </c>
      <c r="D13" s="34">
        <v>178877.60626108036</v>
      </c>
      <c r="E13" s="34">
        <v>9.5804122864207919E-2</v>
      </c>
      <c r="F13" s="34">
        <v>4.2270942138447169E-2</v>
      </c>
      <c r="G13" s="34">
        <v>93999.659275237544</v>
      </c>
      <c r="H13" s="34">
        <v>1.0927692897651191</v>
      </c>
      <c r="I13" s="34">
        <v>29089.020421689624</v>
      </c>
      <c r="J13" s="34">
        <v>208422.25806002683</v>
      </c>
      <c r="K13" s="34">
        <v>47490.693521666057</v>
      </c>
      <c r="L13" s="34">
        <v>40187.132864265302</v>
      </c>
      <c r="M13" s="34">
        <v>0.4148237871888244</v>
      </c>
      <c r="N13" s="34">
        <v>237349.94153092886</v>
      </c>
      <c r="O13" s="34">
        <v>3.1517069928477873E-2</v>
      </c>
      <c r="P13" s="34">
        <v>3.0978206158269435E-3</v>
      </c>
      <c r="Q13" s="34">
        <v>81333.891395600993</v>
      </c>
      <c r="R13" s="34">
        <v>1220.2407765190026</v>
      </c>
      <c r="S13" s="34">
        <v>136521.16546522023</v>
      </c>
      <c r="T13" s="34">
        <v>10276.542389653865</v>
      </c>
      <c r="U13" s="34">
        <v>3.9131842529003431E-3</v>
      </c>
      <c r="V13" s="34">
        <v>0.14018052300467757</v>
      </c>
      <c r="W13" s="34">
        <v>50521.865443354989</v>
      </c>
      <c r="X13" s="34">
        <v>28342.70840618954</v>
      </c>
      <c r="Y13" s="34">
        <v>1939.7899398869872</v>
      </c>
      <c r="Z13" s="34">
        <v>6.3371028611475541E-3</v>
      </c>
      <c r="AA13" s="34">
        <v>2990.2640571678339</v>
      </c>
    </row>
    <row r="14" spans="1:27" x14ac:dyDescent="0.35">
      <c r="A14" s="31" t="s">
        <v>38</v>
      </c>
      <c r="B14" s="31" t="s">
        <v>34</v>
      </c>
      <c r="C14" s="34">
        <v>0.91818876687900564</v>
      </c>
      <c r="D14" s="34">
        <v>4.6500531909653801E-3</v>
      </c>
      <c r="E14" s="34">
        <v>9.2343692480298489E-6</v>
      </c>
      <c r="F14" s="34">
        <v>0</v>
      </c>
      <c r="G14" s="34">
        <v>5.4715243710408098E-4</v>
      </c>
      <c r="H14" s="34">
        <v>0.25635647123619915</v>
      </c>
      <c r="I14" s="34">
        <v>0.23793459467319247</v>
      </c>
      <c r="J14" s="34">
        <v>0.12832008926856617</v>
      </c>
      <c r="K14" s="34">
        <v>1.6474845124667099E-4</v>
      </c>
      <c r="L14" s="34">
        <v>36581.776746723968</v>
      </c>
      <c r="M14" s="34">
        <v>4.7169473609051521E-2</v>
      </c>
      <c r="N14" s="34">
        <v>94053.128407243814</v>
      </c>
      <c r="O14" s="34">
        <v>6850.2599499534736</v>
      </c>
      <c r="P14" s="34">
        <v>1.4193183191851111E-4</v>
      </c>
      <c r="Q14" s="34">
        <v>31051.614336551447</v>
      </c>
      <c r="R14" s="34">
        <v>3.0508637901866061E-5</v>
      </c>
      <c r="S14" s="34">
        <v>1218.3900346872167</v>
      </c>
      <c r="T14" s="34">
        <v>4.9120926772791299E-5</v>
      </c>
      <c r="U14" s="34">
        <v>5.6586273588415704E-2</v>
      </c>
      <c r="V14" s="34">
        <v>9.7505350952079288E-4</v>
      </c>
      <c r="W14" s="34">
        <v>20869.860903057313</v>
      </c>
      <c r="X14" s="34">
        <v>2274.6888993623588</v>
      </c>
      <c r="Y14" s="34">
        <v>7.1611398483106617E-3</v>
      </c>
      <c r="Z14" s="34">
        <v>4302.7448199378996</v>
      </c>
      <c r="AA14" s="34">
        <v>1.1120041920907714E-3</v>
      </c>
    </row>
    <row r="15" spans="1:27" x14ac:dyDescent="0.35">
      <c r="A15" s="31" t="s">
        <v>38</v>
      </c>
      <c r="B15" s="31" t="s">
        <v>70</v>
      </c>
      <c r="C15" s="34">
        <v>0</v>
      </c>
      <c r="D15" s="34">
        <v>0</v>
      </c>
      <c r="E15" s="34">
        <v>0</v>
      </c>
      <c r="F15" s="34">
        <v>1.5039687562937158</v>
      </c>
      <c r="G15" s="34">
        <v>8.1372462522390221E-2</v>
      </c>
      <c r="H15" s="34">
        <v>5.0490918603401401E-2</v>
      </c>
      <c r="I15" s="34">
        <v>5.6277070681095484E-2</v>
      </c>
      <c r="J15" s="34">
        <v>5.7579778729415637E-2</v>
      </c>
      <c r="K15" s="34">
        <v>7.2258010546754167E-2</v>
      </c>
      <c r="L15" s="34">
        <v>0.13174463328704011</v>
      </c>
      <c r="M15" s="34">
        <v>4.3392210341192269E-2</v>
      </c>
      <c r="N15" s="34">
        <v>0.43478855748918438</v>
      </c>
      <c r="O15" s="34">
        <v>2.4262233113982699E-2</v>
      </c>
      <c r="P15" s="34">
        <v>2.7831528232338788E-2</v>
      </c>
      <c r="Q15" s="34">
        <v>0.58457730061292634</v>
      </c>
      <c r="R15" s="34">
        <v>0.4335010276378885</v>
      </c>
      <c r="S15" s="34">
        <v>69565.815224432983</v>
      </c>
      <c r="T15" s="34">
        <v>1.0880569428425069E-2</v>
      </c>
      <c r="U15" s="34">
        <v>0.37122631496420444</v>
      </c>
      <c r="V15" s="34">
        <v>4.0349827064114635E-3</v>
      </c>
      <c r="W15" s="34">
        <v>4421.4025634995151</v>
      </c>
      <c r="X15" s="34">
        <v>5.9304465239735796E-3</v>
      </c>
      <c r="Y15" s="34">
        <v>1.2754135510276146E-3</v>
      </c>
      <c r="Z15" s="34">
        <v>7515.3047032269878</v>
      </c>
      <c r="AA15" s="34">
        <v>1.1052273968179078E-3</v>
      </c>
    </row>
    <row r="16" spans="1:27" x14ac:dyDescent="0.35">
      <c r="A16" s="31" t="s">
        <v>38</v>
      </c>
      <c r="B16" s="31" t="s">
        <v>52</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row>
    <row r="17" spans="1:27" x14ac:dyDescent="0.35">
      <c r="A17" s="38" t="s">
        <v>127</v>
      </c>
      <c r="B17" s="38"/>
      <c r="C17" s="35">
        <v>1.1949419122630813</v>
      </c>
      <c r="D17" s="35">
        <v>178887.47508807035</v>
      </c>
      <c r="E17" s="35">
        <v>1.9494751800118517</v>
      </c>
      <c r="F17" s="35">
        <v>26724.80526736347</v>
      </c>
      <c r="G17" s="35">
        <v>153297.52401636099</v>
      </c>
      <c r="H17" s="35">
        <v>18746.855318750891</v>
      </c>
      <c r="I17" s="35">
        <v>166523.12222427083</v>
      </c>
      <c r="J17" s="35">
        <v>590417.33817869762</v>
      </c>
      <c r="K17" s="35">
        <v>112620.29500427956</v>
      </c>
      <c r="L17" s="35">
        <v>40188.945198444606</v>
      </c>
      <c r="M17" s="35">
        <v>0.47213688714040641</v>
      </c>
      <c r="N17" s="35">
        <v>481401.55692333356</v>
      </c>
      <c r="O17" s="35">
        <v>18866.188099314575</v>
      </c>
      <c r="P17" s="35">
        <v>117565.04259465562</v>
      </c>
      <c r="Q17" s="35">
        <v>663254.75512191281</v>
      </c>
      <c r="R17" s="35">
        <v>272131.71735957137</v>
      </c>
      <c r="S17" s="35">
        <v>595407.76556552819</v>
      </c>
      <c r="T17" s="35">
        <v>65972.775384493725</v>
      </c>
      <c r="U17" s="35">
        <v>2052.0995461356406</v>
      </c>
      <c r="V17" s="35">
        <v>0.17674142542158452</v>
      </c>
      <c r="W17" s="35">
        <v>105737.03531124999</v>
      </c>
      <c r="X17" s="35">
        <v>127794.84553419887</v>
      </c>
      <c r="Y17" s="35">
        <v>19012.559582239606</v>
      </c>
      <c r="Z17" s="35">
        <v>20130.015221105772</v>
      </c>
      <c r="AA17" s="35">
        <v>12808.165568409459</v>
      </c>
    </row>
    <row r="18" spans="1:27" x14ac:dyDescent="0.35">
      <c r="A18" s="13"/>
      <c r="B18" s="13"/>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row>
    <row r="21" spans="1:27"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x14ac:dyDescent="0.35">
      <c r="A22" s="31" t="s">
        <v>119</v>
      </c>
      <c r="B22" s="31" t="s">
        <v>18</v>
      </c>
      <c r="C22" s="34">
        <v>0</v>
      </c>
      <c r="D22" s="34">
        <v>5.6594757467850004E-2</v>
      </c>
      <c r="E22" s="34">
        <v>8.5003518351802799E-4</v>
      </c>
      <c r="F22" s="34">
        <v>2.4438422030846401E-4</v>
      </c>
      <c r="G22" s="34">
        <v>2.4207997641803198E-5</v>
      </c>
      <c r="H22" s="34">
        <v>1.2120274829817001E-4</v>
      </c>
      <c r="I22" s="34">
        <v>7.2978457365706402E-5</v>
      </c>
      <c r="J22" s="34">
        <v>5.9117781145545E-5</v>
      </c>
      <c r="K22" s="34">
        <v>1.0950509353284599E-4</v>
      </c>
      <c r="L22" s="34">
        <v>7.9835025713064604E-3</v>
      </c>
      <c r="M22" s="34">
        <v>6.7545317300557998E-5</v>
      </c>
      <c r="N22" s="34">
        <v>2.4478409772988301E-2</v>
      </c>
      <c r="O22" s="34">
        <v>6.9259262189014703E-4</v>
      </c>
      <c r="P22" s="34">
        <v>6.3635690528766406E-5</v>
      </c>
      <c r="Q22" s="34">
        <v>4.8104205310512002E-2</v>
      </c>
      <c r="R22" s="34">
        <v>2.7888765559956003E-5</v>
      </c>
      <c r="S22" s="34">
        <v>22.493776445385702</v>
      </c>
      <c r="T22" s="34">
        <v>2.0212954499109601E-4</v>
      </c>
      <c r="U22" s="34">
        <v>1.7069168119270199E-5</v>
      </c>
      <c r="V22" s="34">
        <v>4.8821960863568296E-5</v>
      </c>
      <c r="W22" s="34">
        <v>1.39757223931038E-4</v>
      </c>
      <c r="X22" s="34">
        <v>12481.600094613499</v>
      </c>
      <c r="Y22" s="34">
        <v>1.3121568397623999E-4</v>
      </c>
      <c r="Z22" s="34">
        <v>4.2192514716249996E-6</v>
      </c>
      <c r="AA22" s="34">
        <v>3.56552714123327E-6</v>
      </c>
    </row>
    <row r="23" spans="1:27"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x14ac:dyDescent="0.35">
      <c r="A24" s="31" t="s">
        <v>119</v>
      </c>
      <c r="B24" s="31" t="s">
        <v>63</v>
      </c>
      <c r="C24" s="34">
        <v>0.1383656577845826</v>
      </c>
      <c r="D24" s="34">
        <v>1.6035353043023339E-3</v>
      </c>
      <c r="E24" s="34">
        <v>9.8361276924260996E-4</v>
      </c>
      <c r="F24" s="34">
        <v>2.3853082731153342E-4</v>
      </c>
      <c r="G24" s="34">
        <v>6.8097335916674341E-4</v>
      </c>
      <c r="H24" s="34">
        <v>9.0414215493990946E-4</v>
      </c>
      <c r="I24" s="34">
        <v>8.8121858496162386E-4</v>
      </c>
      <c r="J24" s="34">
        <v>8.3029233214649287E-4</v>
      </c>
      <c r="K24" s="34">
        <v>9.2655054078587414E-4</v>
      </c>
      <c r="L24" s="34">
        <v>9.6197873586710699E-4</v>
      </c>
      <c r="M24" s="34">
        <v>8.4101085568396791E-4</v>
      </c>
      <c r="N24" s="34">
        <v>3.5900461004327901E-3</v>
      </c>
      <c r="O24" s="34">
        <v>2.297060799691498E-4</v>
      </c>
      <c r="P24" s="34">
        <v>4.8511971226020703E-4</v>
      </c>
      <c r="Q24" s="34">
        <v>1568.3600226028873</v>
      </c>
      <c r="R24" s="34">
        <v>4.6569634403964761E-4</v>
      </c>
      <c r="S24" s="34">
        <v>9184.3052068449306</v>
      </c>
      <c r="T24" s="34">
        <v>1.4935910451374101E-4</v>
      </c>
      <c r="U24" s="34">
        <v>2.5785660850793351E-3</v>
      </c>
      <c r="V24" s="34">
        <v>1.0992281019207601E-4</v>
      </c>
      <c r="W24" s="34">
        <v>1.2751266698450199E-3</v>
      </c>
      <c r="X24" s="34">
        <v>2.385127968789072E-4</v>
      </c>
      <c r="Y24" s="34">
        <v>7.8582335540903505E-4</v>
      </c>
      <c r="Z24" s="34">
        <v>299.31524889756741</v>
      </c>
      <c r="AA24" s="34">
        <v>3.541400277196189E-5</v>
      </c>
    </row>
    <row r="25" spans="1:27" x14ac:dyDescent="0.35">
      <c r="A25" s="31" t="s">
        <v>119</v>
      </c>
      <c r="B25" s="31" t="s">
        <v>62</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row>
    <row r="26" spans="1:27" x14ac:dyDescent="0.35">
      <c r="A26" s="31" t="s">
        <v>119</v>
      </c>
      <c r="B26" s="31" t="s">
        <v>66</v>
      </c>
      <c r="C26" s="34">
        <v>0</v>
      </c>
      <c r="D26" s="34">
        <v>2.0115499714060259</v>
      </c>
      <c r="E26" s="34">
        <v>0.32009327729850867</v>
      </c>
      <c r="F26" s="34">
        <v>0.29620881840838986</v>
      </c>
      <c r="G26" s="34">
        <v>0.15245260937950092</v>
      </c>
      <c r="H26" s="34">
        <v>0.12558614568649454</v>
      </c>
      <c r="I26" s="34">
        <v>8.6933765338016358E-3</v>
      </c>
      <c r="J26" s="34">
        <v>0.19394321328051609</v>
      </c>
      <c r="K26" s="34">
        <v>0.16194511922304725</v>
      </c>
      <c r="L26" s="34">
        <v>0.57359069988528733</v>
      </c>
      <c r="M26" s="34">
        <v>1.8834941180883122E-2</v>
      </c>
      <c r="N26" s="34">
        <v>5.2240675738907729</v>
      </c>
      <c r="O26" s="34">
        <v>18864.567073626629</v>
      </c>
      <c r="P26" s="34">
        <v>117564.7392634931</v>
      </c>
      <c r="Q26" s="34">
        <v>336388.62188485492</v>
      </c>
      <c r="R26" s="34">
        <v>6.2298361537259955E-2</v>
      </c>
      <c r="S26" s="34">
        <v>86706.055593661193</v>
      </c>
      <c r="T26" s="34">
        <v>8323.1376609281797</v>
      </c>
      <c r="U26" s="34">
        <v>3.1127486019216759E-2</v>
      </c>
      <c r="V26" s="34">
        <v>1.29400499355001E-2</v>
      </c>
      <c r="W26" s="34">
        <v>18937.63101568777</v>
      </c>
      <c r="X26" s="34">
        <v>31689.167686486315</v>
      </c>
      <c r="Y26" s="34">
        <v>1.9025444838557829E-3</v>
      </c>
      <c r="Z26" s="34">
        <v>9.1407223592958834E-3</v>
      </c>
      <c r="AA26" s="34">
        <v>1.2844425664806055E-2</v>
      </c>
    </row>
    <row r="27" spans="1:27" x14ac:dyDescent="0.35">
      <c r="A27" s="31" t="s">
        <v>119</v>
      </c>
      <c r="B27" s="31" t="s">
        <v>65</v>
      </c>
      <c r="C27" s="34">
        <v>0.32526802796802623</v>
      </c>
      <c r="D27" s="34">
        <v>178877.23757476962</v>
      </c>
      <c r="E27" s="34">
        <v>4.3377986529019634E-2</v>
      </c>
      <c r="F27" s="34">
        <v>1.3145202711762595E-2</v>
      </c>
      <c r="G27" s="34">
        <v>9.725332884019032E-2</v>
      </c>
      <c r="H27" s="34">
        <v>0.11743196748337356</v>
      </c>
      <c r="I27" s="34">
        <v>1.1588782885416076E-2</v>
      </c>
      <c r="J27" s="34">
        <v>3.165610444082304E-3</v>
      </c>
      <c r="K27" s="34">
        <v>3.1733210253765555E-2</v>
      </c>
      <c r="L27" s="34">
        <v>40186.894894321966</v>
      </c>
      <c r="M27" s="34">
        <v>0.14655981557255085</v>
      </c>
      <c r="N27" s="34">
        <v>203282.81870166768</v>
      </c>
      <c r="O27" s="34">
        <v>1.8374272864773458E-2</v>
      </c>
      <c r="P27" s="34">
        <v>7.8361238536090057E-4</v>
      </c>
      <c r="Q27" s="34">
        <v>73386.564209698263</v>
      </c>
      <c r="R27" s="34">
        <v>1.2227377282265906E-2</v>
      </c>
      <c r="S27" s="34">
        <v>110138.66739883208</v>
      </c>
      <c r="T27" s="34">
        <v>0.81482515952506762</v>
      </c>
      <c r="U27" s="34">
        <v>9.5509338528902612E-4</v>
      </c>
      <c r="V27" s="34">
        <v>7.0865584165649004E-2</v>
      </c>
      <c r="W27" s="34">
        <v>47230.525783738929</v>
      </c>
      <c r="X27" s="34">
        <v>22013.680209093272</v>
      </c>
      <c r="Y27" s="34">
        <v>1939.7792250573739</v>
      </c>
      <c r="Z27" s="34">
        <v>4.2023067787376857E-3</v>
      </c>
      <c r="AA27" s="34">
        <v>2990.260580319838</v>
      </c>
    </row>
    <row r="28" spans="1:27" x14ac:dyDescent="0.35">
      <c r="A28" s="31" t="s">
        <v>119</v>
      </c>
      <c r="B28" s="31" t="s">
        <v>34</v>
      </c>
      <c r="C28" s="34">
        <v>0.57222341987729464</v>
      </c>
      <c r="D28" s="34">
        <v>2.0508832395505961E-4</v>
      </c>
      <c r="E28" s="34">
        <v>0</v>
      </c>
      <c r="F28" s="34">
        <v>0</v>
      </c>
      <c r="G28" s="34">
        <v>2.9608598477673121E-4</v>
      </c>
      <c r="H28" s="34">
        <v>0.13891320699854945</v>
      </c>
      <c r="I28" s="34">
        <v>0.10663762637351445</v>
      </c>
      <c r="J28" s="34">
        <v>5.7848983758873589E-2</v>
      </c>
      <c r="K28" s="34">
        <v>8.5147685566289789E-5</v>
      </c>
      <c r="L28" s="34">
        <v>36580.717220648541</v>
      </c>
      <c r="M28" s="34">
        <v>2.058652732484597E-2</v>
      </c>
      <c r="N28" s="34">
        <v>73582.620964381524</v>
      </c>
      <c r="O28" s="34">
        <v>2.8465291271899805E-2</v>
      </c>
      <c r="P28" s="34">
        <v>6.6229706326299592E-5</v>
      </c>
      <c r="Q28" s="34">
        <v>16269.033653999224</v>
      </c>
      <c r="R28" s="34">
        <v>9.760433183545681E-6</v>
      </c>
      <c r="S28" s="34">
        <v>4.4044164995101446E-3</v>
      </c>
      <c r="T28" s="34">
        <v>2.0117719142480118E-5</v>
      </c>
      <c r="U28" s="34">
        <v>4.0569480152677596E-3</v>
      </c>
      <c r="V28" s="34">
        <v>3.6039057966912003E-4</v>
      </c>
      <c r="W28" s="34">
        <v>10544.444876029062</v>
      </c>
      <c r="X28" s="34">
        <v>2274.6761666041875</v>
      </c>
      <c r="Y28" s="34">
        <v>5.940340890651181E-3</v>
      </c>
      <c r="Z28" s="34">
        <v>0.43824476255336242</v>
      </c>
      <c r="AA28" s="34">
        <v>4.5873685222796458E-4</v>
      </c>
    </row>
    <row r="29" spans="1:27" x14ac:dyDescent="0.35">
      <c r="A29" s="31" t="s">
        <v>119</v>
      </c>
      <c r="B29" s="31" t="s">
        <v>70</v>
      </c>
      <c r="C29" s="34">
        <v>0</v>
      </c>
      <c r="D29" s="34">
        <v>0</v>
      </c>
      <c r="E29" s="34">
        <v>0</v>
      </c>
      <c r="F29" s="34">
        <v>0.87829845286512087</v>
      </c>
      <c r="G29" s="34">
        <v>2.6133614268834714E-2</v>
      </c>
      <c r="H29" s="34">
        <v>1.6526785881004546E-2</v>
      </c>
      <c r="I29" s="34">
        <v>2.0911578261820843E-2</v>
      </c>
      <c r="J29" s="34">
        <v>1.8850816120827542E-2</v>
      </c>
      <c r="K29" s="34">
        <v>2.1729087463637747E-2</v>
      </c>
      <c r="L29" s="34">
        <v>9.7432476206354909E-2</v>
      </c>
      <c r="M29" s="34">
        <v>1.723514595260944E-2</v>
      </c>
      <c r="N29" s="34">
        <v>0.22183684082199523</v>
      </c>
      <c r="O29" s="34">
        <v>7.705809041420349E-3</v>
      </c>
      <c r="P29" s="34">
        <v>1.0997898407453259E-2</v>
      </c>
      <c r="Q29" s="34">
        <v>0.39208169479105709</v>
      </c>
      <c r="R29" s="34">
        <v>0.23857175977487421</v>
      </c>
      <c r="S29" s="34">
        <v>42520.63278925472</v>
      </c>
      <c r="T29" s="34">
        <v>4.240317655170479E-3</v>
      </c>
      <c r="U29" s="34">
        <v>9.0050910802276021E-2</v>
      </c>
      <c r="V29" s="34">
        <v>1.3680078593685326E-3</v>
      </c>
      <c r="W29" s="34">
        <v>4421.164081339135</v>
      </c>
      <c r="X29" s="34">
        <v>1.4327201900643388E-3</v>
      </c>
      <c r="Y29" s="34">
        <v>3.8992278438303651E-4</v>
      </c>
      <c r="Z29" s="34">
        <v>1145.7936481361226</v>
      </c>
      <c r="AA29" s="34">
        <v>1.3241521204560477E-4</v>
      </c>
    </row>
    <row r="30" spans="1:27" x14ac:dyDescent="0.35">
      <c r="A30" s="31" t="s">
        <v>119</v>
      </c>
      <c r="B30" s="31" t="s">
        <v>52</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row>
    <row r="31" spans="1:27" x14ac:dyDescent="0.35">
      <c r="A31" s="38" t="s">
        <v>127</v>
      </c>
      <c r="B31" s="38"/>
      <c r="C31" s="35">
        <v>0.46363368575260883</v>
      </c>
      <c r="D31" s="35">
        <v>178879.30732303381</v>
      </c>
      <c r="E31" s="35">
        <v>0.36530491178028895</v>
      </c>
      <c r="F31" s="35">
        <v>0.30983693616777247</v>
      </c>
      <c r="G31" s="35">
        <v>0.25041111957649981</v>
      </c>
      <c r="H31" s="35">
        <v>0.24404345807310618</v>
      </c>
      <c r="I31" s="35">
        <v>2.1236356461545043E-2</v>
      </c>
      <c r="J31" s="35">
        <v>0.19799823383789045</v>
      </c>
      <c r="K31" s="35">
        <v>0.19471438511113151</v>
      </c>
      <c r="L31" s="35">
        <v>40187.477430503161</v>
      </c>
      <c r="M31" s="35">
        <v>0.16630331292641851</v>
      </c>
      <c r="N31" s="35">
        <v>203288.07083769745</v>
      </c>
      <c r="O31" s="35">
        <v>18864.586370198198</v>
      </c>
      <c r="P31" s="35">
        <v>117564.74059586089</v>
      </c>
      <c r="Q31" s="35">
        <v>411343.59422136133</v>
      </c>
      <c r="R31" s="35">
        <v>7.5019323929125456E-2</v>
      </c>
      <c r="S31" s="35">
        <v>206051.52197578357</v>
      </c>
      <c r="T31" s="35">
        <v>8323.9528375763548</v>
      </c>
      <c r="U31" s="35">
        <v>3.467821465770439E-2</v>
      </c>
      <c r="V31" s="35">
        <v>8.3964378872204745E-2</v>
      </c>
      <c r="W31" s="35">
        <v>66168.158214310592</v>
      </c>
      <c r="X31" s="35">
        <v>66184.448228705878</v>
      </c>
      <c r="Y31" s="35">
        <v>1939.7820446408971</v>
      </c>
      <c r="Z31" s="35">
        <v>299.32859614595691</v>
      </c>
      <c r="AA31" s="35">
        <v>2990.2734637250328</v>
      </c>
    </row>
    <row r="33" spans="1:27"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x14ac:dyDescent="0.35">
      <c r="A34" s="31" t="s">
        <v>120</v>
      </c>
      <c r="B34" s="31" t="s">
        <v>60</v>
      </c>
      <c r="C34" s="34">
        <v>0</v>
      </c>
      <c r="D34" s="34">
        <v>0</v>
      </c>
      <c r="E34" s="34">
        <v>0</v>
      </c>
      <c r="F34" s="34">
        <v>0</v>
      </c>
      <c r="G34" s="34">
        <v>0</v>
      </c>
      <c r="H34" s="34">
        <v>0</v>
      </c>
      <c r="I34" s="34">
        <v>0</v>
      </c>
      <c r="J34" s="34">
        <v>0</v>
      </c>
      <c r="K34" s="34">
        <v>0</v>
      </c>
      <c r="L34" s="34">
        <v>0</v>
      </c>
      <c r="M34" s="34">
        <v>0</v>
      </c>
      <c r="N34" s="34">
        <v>0</v>
      </c>
      <c r="O34" s="34">
        <v>0</v>
      </c>
      <c r="P34" s="34">
        <v>0</v>
      </c>
      <c r="Q34" s="34">
        <v>0</v>
      </c>
      <c r="R34" s="34">
        <v>0</v>
      </c>
      <c r="S34" s="34">
        <v>0</v>
      </c>
      <c r="T34" s="34">
        <v>0</v>
      </c>
      <c r="U34" s="34">
        <v>0</v>
      </c>
      <c r="V34" s="34">
        <v>0</v>
      </c>
      <c r="W34" s="34">
        <v>0</v>
      </c>
      <c r="X34" s="34">
        <v>0</v>
      </c>
      <c r="Y34" s="34">
        <v>0</v>
      </c>
      <c r="Z34" s="34">
        <v>0</v>
      </c>
      <c r="AA34" s="34">
        <v>0</v>
      </c>
    </row>
    <row r="35" spans="1:27"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x14ac:dyDescent="0.35">
      <c r="A36" s="31" t="s">
        <v>120</v>
      </c>
      <c r="B36" s="31" t="s">
        <v>18</v>
      </c>
      <c r="C36" s="34">
        <v>0</v>
      </c>
      <c r="D36" s="34">
        <v>3.5798466144206502E-2</v>
      </c>
      <c r="E36" s="34">
        <v>1.508903190288E-3</v>
      </c>
      <c r="F36" s="34">
        <v>1.1343251063565799E-4</v>
      </c>
      <c r="G36" s="34">
        <v>1.1969703903302501E-5</v>
      </c>
      <c r="H36" s="34">
        <v>5.2618085639668998E-5</v>
      </c>
      <c r="I36" s="34">
        <v>9.2709090086610002E-5</v>
      </c>
      <c r="J36" s="34">
        <v>5.1777014471805901E-4</v>
      </c>
      <c r="K36" s="34">
        <v>1.7099316183441602E-4</v>
      </c>
      <c r="L36" s="34">
        <v>2.4271641393927E-3</v>
      </c>
      <c r="M36" s="34">
        <v>1.2014714838473599E-3</v>
      </c>
      <c r="N36" s="34">
        <v>6.6772348836500999E-3</v>
      </c>
      <c r="O36" s="34">
        <v>2.75497744956512E-3</v>
      </c>
      <c r="P36" s="34">
        <v>3.5480991067234904E-5</v>
      </c>
      <c r="Q36" s="34">
        <v>9.5377978775696391E-3</v>
      </c>
      <c r="R36" s="34">
        <v>4.2578498383722004E-4</v>
      </c>
      <c r="S36" s="34">
        <v>2.1617058652981299E-2</v>
      </c>
      <c r="T36" s="34">
        <v>7.931454637282E-6</v>
      </c>
      <c r="U36" s="34">
        <v>2.8284923534768898E-5</v>
      </c>
      <c r="V36" s="34">
        <v>2.36033437994704E-5</v>
      </c>
      <c r="W36" s="34">
        <v>6.6814475548499994E-4</v>
      </c>
      <c r="X36" s="34">
        <v>3.0175985100923198E-3</v>
      </c>
      <c r="Y36" s="34">
        <v>5.8889470684013104E-6</v>
      </c>
      <c r="Z36" s="34">
        <v>7.0105776253967999E-4</v>
      </c>
      <c r="AA36" s="34">
        <v>1.9170399004341002E-5</v>
      </c>
    </row>
    <row r="37" spans="1:27"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x14ac:dyDescent="0.35">
      <c r="A38" s="31" t="s">
        <v>120</v>
      </c>
      <c r="B38" s="31" t="s">
        <v>63</v>
      </c>
      <c r="C38" s="34">
        <v>1.72090297728664E-2</v>
      </c>
      <c r="D38" s="34">
        <v>6.3624457545443606E-4</v>
      </c>
      <c r="E38" s="34">
        <v>9.3992150324779199E-4</v>
      </c>
      <c r="F38" s="34">
        <v>8.8337590335463702E-4</v>
      </c>
      <c r="G38" s="34">
        <v>4.5903448972639901E-4</v>
      </c>
      <c r="H38" s="34">
        <v>7.7020826516776002E-4</v>
      </c>
      <c r="I38" s="34">
        <v>7.5911267392523099E-4</v>
      </c>
      <c r="J38" s="34">
        <v>7.6464148793097594E-4</v>
      </c>
      <c r="K38" s="34">
        <v>7.1665201179816392E-4</v>
      </c>
      <c r="L38" s="34">
        <v>7.8288871165801402E-4</v>
      </c>
      <c r="M38" s="34">
        <v>7.0932347775427395E-4</v>
      </c>
      <c r="N38" s="34">
        <v>9.7019090610911993E-4</v>
      </c>
      <c r="O38" s="34">
        <v>1.3992020183018401E-3</v>
      </c>
      <c r="P38" s="34">
        <v>1.6340536949570401E-4</v>
      </c>
      <c r="Q38" s="34">
        <v>3.68681971336359E-3</v>
      </c>
      <c r="R38" s="34">
        <v>5.3987724377745601E-3</v>
      </c>
      <c r="S38" s="34">
        <v>5.1020056947079E-2</v>
      </c>
      <c r="T38" s="34">
        <v>3.7518623301563604E-5</v>
      </c>
      <c r="U38" s="34">
        <v>4.1314653762981201E-5</v>
      </c>
      <c r="V38" s="34">
        <v>2.90129433997439E-5</v>
      </c>
      <c r="W38" s="34">
        <v>2.4866090101959299E-5</v>
      </c>
      <c r="X38" s="34">
        <v>5.7981804737999999E-5</v>
      </c>
      <c r="Y38" s="34">
        <v>7.0707769081019402E-6</v>
      </c>
      <c r="Z38" s="34">
        <v>9.0338341885073909E-5</v>
      </c>
      <c r="AA38" s="34">
        <v>3.2699075002400801E-5</v>
      </c>
    </row>
    <row r="39" spans="1:27" x14ac:dyDescent="0.35">
      <c r="A39" s="31" t="s">
        <v>120</v>
      </c>
      <c r="B39" s="31" t="s">
        <v>62</v>
      </c>
      <c r="C39" s="34">
        <v>0</v>
      </c>
      <c r="D39" s="34">
        <v>0</v>
      </c>
      <c r="E39" s="34">
        <v>0</v>
      </c>
      <c r="F39" s="34">
        <v>0</v>
      </c>
      <c r="G39" s="34">
        <v>0</v>
      </c>
      <c r="H39" s="34">
        <v>0</v>
      </c>
      <c r="I39" s="34">
        <v>0</v>
      </c>
      <c r="J39" s="34">
        <v>0</v>
      </c>
      <c r="K39" s="34">
        <v>0</v>
      </c>
      <c r="L39" s="34">
        <v>0</v>
      </c>
      <c r="M39" s="34">
        <v>0</v>
      </c>
      <c r="N39" s="34">
        <v>0</v>
      </c>
      <c r="O39" s="34">
        <v>0</v>
      </c>
      <c r="P39" s="34">
        <v>0</v>
      </c>
      <c r="Q39" s="34">
        <v>0</v>
      </c>
      <c r="R39" s="34">
        <v>0</v>
      </c>
      <c r="S39" s="34">
        <v>0</v>
      </c>
      <c r="T39" s="34">
        <v>0</v>
      </c>
      <c r="U39" s="34">
        <v>0</v>
      </c>
      <c r="V39" s="34">
        <v>0</v>
      </c>
      <c r="W39" s="34">
        <v>0</v>
      </c>
      <c r="X39" s="34">
        <v>0</v>
      </c>
      <c r="Y39" s="34">
        <v>0</v>
      </c>
      <c r="Z39" s="34">
        <v>0</v>
      </c>
      <c r="AA39" s="34">
        <v>0</v>
      </c>
    </row>
    <row r="40" spans="1:27" x14ac:dyDescent="0.35">
      <c r="A40" s="31" t="s">
        <v>120</v>
      </c>
      <c r="B40" s="31" t="s">
        <v>66</v>
      </c>
      <c r="C40" s="34">
        <v>0</v>
      </c>
      <c r="D40" s="34">
        <v>2.6400763519764205</v>
      </c>
      <c r="E40" s="34">
        <v>0.1233717509220788</v>
      </c>
      <c r="F40" s="34">
        <v>9.3446586992318947E-2</v>
      </c>
      <c r="G40" s="34">
        <v>0.13946999014571251</v>
      </c>
      <c r="H40" s="34">
        <v>18745.49210498267</v>
      </c>
      <c r="I40" s="34">
        <v>118296.85161801812</v>
      </c>
      <c r="J40" s="34">
        <v>331659.21795228752</v>
      </c>
      <c r="K40" s="34">
        <v>65128.664592149828</v>
      </c>
      <c r="L40" s="34">
        <v>4.1606733146420912E-3</v>
      </c>
      <c r="M40" s="34">
        <v>2.8974912536609012E-3</v>
      </c>
      <c r="N40" s="34">
        <v>6.3471533828294291E-2</v>
      </c>
      <c r="O40" s="34">
        <v>2.130597876279243E-2</v>
      </c>
      <c r="P40" s="34">
        <v>0.2441735184931747</v>
      </c>
      <c r="Q40" s="34">
        <v>200321.6930422922</v>
      </c>
      <c r="R40" s="34">
        <v>206953.50328849186</v>
      </c>
      <c r="S40" s="34">
        <v>220660.46266363241</v>
      </c>
      <c r="T40" s="34">
        <v>2.0906877606428145E-2</v>
      </c>
      <c r="U40" s="34">
        <v>1.5338257992266248E-2</v>
      </c>
      <c r="V40" s="34">
        <v>4.1039806071721512E-3</v>
      </c>
      <c r="W40" s="34">
        <v>1.2320174067147388E-2</v>
      </c>
      <c r="X40" s="34">
        <v>15136.130242239575</v>
      </c>
      <c r="Y40" s="34">
        <v>17072.607919458103</v>
      </c>
      <c r="Z40" s="34">
        <v>16644.764304928889</v>
      </c>
      <c r="AA40" s="34">
        <v>1350.1667464867282</v>
      </c>
    </row>
    <row r="41" spans="1:27" x14ac:dyDescent="0.35">
      <c r="A41" s="31" t="s">
        <v>120</v>
      </c>
      <c r="B41" s="31" t="s">
        <v>65</v>
      </c>
      <c r="C41" s="34">
        <v>0.2702156149051233</v>
      </c>
      <c r="D41" s="34">
        <v>0.13241140877472293</v>
      </c>
      <c r="E41" s="34">
        <v>4.9018344701993479E-4</v>
      </c>
      <c r="F41" s="34">
        <v>8.76288413430665E-5</v>
      </c>
      <c r="G41" s="34">
        <v>0.15247162131200082</v>
      </c>
      <c r="H41" s="34">
        <v>0.83399662879589165</v>
      </c>
      <c r="I41" s="34">
        <v>20342.016464587537</v>
      </c>
      <c r="J41" s="34">
        <v>9.0929504091033821E-3</v>
      </c>
      <c r="K41" s="34">
        <v>47490.566967209488</v>
      </c>
      <c r="L41" s="34">
        <v>2.8160108213572997E-3</v>
      </c>
      <c r="M41" s="34">
        <v>3.4837930474085235E-3</v>
      </c>
      <c r="N41" s="34">
        <v>5.4627965521023168E-3</v>
      </c>
      <c r="O41" s="34">
        <v>3.0787029874762249E-3</v>
      </c>
      <c r="P41" s="34">
        <v>7.6528070045085077E-4</v>
      </c>
      <c r="Q41" s="34">
        <v>7947.3233839900049</v>
      </c>
      <c r="R41" s="34">
        <v>8.0776132401438501E-3</v>
      </c>
      <c r="S41" s="34">
        <v>26063.827531337589</v>
      </c>
      <c r="T41" s="34">
        <v>4.8028993973275305E-3</v>
      </c>
      <c r="U41" s="34">
        <v>8.4087553607578602E-4</v>
      </c>
      <c r="V41" s="34">
        <v>6.5660117801203052E-2</v>
      </c>
      <c r="W41" s="34">
        <v>4.0296445837789572E-3</v>
      </c>
      <c r="X41" s="34">
        <v>6321.3408268845842</v>
      </c>
      <c r="Y41" s="34">
        <v>8.2017784264293379E-4</v>
      </c>
      <c r="Z41" s="34">
        <v>6.1224819282950033E-4</v>
      </c>
      <c r="AA41" s="34">
        <v>2.181827205029423E-3</v>
      </c>
    </row>
    <row r="42" spans="1:27" x14ac:dyDescent="0.35">
      <c r="A42" s="31" t="s">
        <v>120</v>
      </c>
      <c r="B42" s="31" t="s">
        <v>34</v>
      </c>
      <c r="C42" s="34">
        <v>8.4479353881868502E-2</v>
      </c>
      <c r="D42" s="34">
        <v>2.5073703652765103E-4</v>
      </c>
      <c r="E42" s="34">
        <v>0</v>
      </c>
      <c r="F42" s="34">
        <v>0</v>
      </c>
      <c r="G42" s="34">
        <v>6.753683375481249E-5</v>
      </c>
      <c r="H42" s="34">
        <v>3.2894471404584999E-2</v>
      </c>
      <c r="I42" s="34">
        <v>3.4411607692706001E-2</v>
      </c>
      <c r="J42" s="34">
        <v>3.1639722379689497E-2</v>
      </c>
      <c r="K42" s="34">
        <v>3.7160556555005997E-5</v>
      </c>
      <c r="L42" s="34">
        <v>0.278815811469101</v>
      </c>
      <c r="M42" s="34">
        <v>1.38049918588917E-3</v>
      </c>
      <c r="N42" s="34">
        <v>4.6141058895625005</v>
      </c>
      <c r="O42" s="34">
        <v>6850.2313206007202</v>
      </c>
      <c r="P42" s="34">
        <v>2.2512214269704099E-5</v>
      </c>
      <c r="Q42" s="34">
        <v>14782.5806474984</v>
      </c>
      <c r="R42" s="34">
        <v>5.8971680935154799E-6</v>
      </c>
      <c r="S42" s="34">
        <v>8.04080426480695E-6</v>
      </c>
      <c r="T42" s="34">
        <v>2.7622704786278399E-6</v>
      </c>
      <c r="U42" s="34">
        <v>8.4187495610504993E-6</v>
      </c>
      <c r="V42" s="34">
        <v>1.2008317692698201E-5</v>
      </c>
      <c r="W42" s="34">
        <v>7773.8853733398</v>
      </c>
      <c r="X42" s="34">
        <v>1.07677300656312E-2</v>
      </c>
      <c r="Y42" s="34">
        <v>4.8452866620071294E-5</v>
      </c>
      <c r="Z42" s="34">
        <v>451.03522825607098</v>
      </c>
      <c r="AA42" s="34">
        <v>9.5019626973439887E-5</v>
      </c>
    </row>
    <row r="43" spans="1:27" x14ac:dyDescent="0.35">
      <c r="A43" s="31" t="s">
        <v>120</v>
      </c>
      <c r="B43" s="31" t="s">
        <v>70</v>
      </c>
      <c r="C43" s="34">
        <v>0</v>
      </c>
      <c r="D43" s="34">
        <v>0</v>
      </c>
      <c r="E43" s="34">
        <v>0</v>
      </c>
      <c r="F43" s="34">
        <v>0.158682848881219</v>
      </c>
      <c r="G43" s="34">
        <v>1.0257879704424001E-2</v>
      </c>
      <c r="H43" s="34">
        <v>1.11003419480625E-2</v>
      </c>
      <c r="I43" s="34">
        <v>9.8156263967663984E-3</v>
      </c>
      <c r="J43" s="34">
        <v>1.1390484474850901E-2</v>
      </c>
      <c r="K43" s="34">
        <v>3.49717550515087E-2</v>
      </c>
      <c r="L43" s="34">
        <v>4.7653360649541E-4</v>
      </c>
      <c r="M43" s="34">
        <v>1.2059202156185201E-3</v>
      </c>
      <c r="N43" s="34">
        <v>7.3031940567653511E-2</v>
      </c>
      <c r="O43" s="34">
        <v>7.977601378715499E-3</v>
      </c>
      <c r="P43" s="34">
        <v>1.6841723513878399E-3</v>
      </c>
      <c r="Q43" s="34">
        <v>0.119352499971474</v>
      </c>
      <c r="R43" s="34">
        <v>0.11877689101183</v>
      </c>
      <c r="S43" s="34">
        <v>27044.913649215003</v>
      </c>
      <c r="T43" s="34">
        <v>8.3479091186084993E-4</v>
      </c>
      <c r="U43" s="34">
        <v>8.04809666622617E-4</v>
      </c>
      <c r="V43" s="34">
        <v>4.5584765192502005E-4</v>
      </c>
      <c r="W43" s="34">
        <v>1.0884816831344001E-2</v>
      </c>
      <c r="X43" s="34">
        <v>1.92526272894634E-3</v>
      </c>
      <c r="Y43" s="34">
        <v>9.0827214366143993E-5</v>
      </c>
      <c r="Z43" s="34">
        <v>1641.75733075739</v>
      </c>
      <c r="AA43" s="34">
        <v>6.0983484343704001E-4</v>
      </c>
    </row>
    <row r="44" spans="1:27" x14ac:dyDescent="0.35">
      <c r="A44" s="31" t="s">
        <v>120</v>
      </c>
      <c r="B44" s="31" t="s">
        <v>52</v>
      </c>
      <c r="C44" s="34">
        <v>0</v>
      </c>
      <c r="D44" s="34">
        <v>0</v>
      </c>
      <c r="E44" s="34">
        <v>0</v>
      </c>
      <c r="F44" s="34">
        <v>0</v>
      </c>
      <c r="G44" s="34">
        <v>0</v>
      </c>
      <c r="H44" s="34">
        <v>0</v>
      </c>
      <c r="I44" s="34">
        <v>0</v>
      </c>
      <c r="J44" s="34">
        <v>0</v>
      </c>
      <c r="K44" s="34">
        <v>0</v>
      </c>
      <c r="L44" s="34">
        <v>0</v>
      </c>
      <c r="M44" s="34">
        <v>0</v>
      </c>
      <c r="N44" s="34">
        <v>0</v>
      </c>
      <c r="O44" s="34">
        <v>0</v>
      </c>
      <c r="P44" s="34">
        <v>0</v>
      </c>
      <c r="Q44" s="34">
        <v>0</v>
      </c>
      <c r="R44" s="34">
        <v>0</v>
      </c>
      <c r="S44" s="34">
        <v>0</v>
      </c>
      <c r="T44" s="34">
        <v>0</v>
      </c>
      <c r="U44" s="34">
        <v>0</v>
      </c>
      <c r="V44" s="34">
        <v>0</v>
      </c>
      <c r="W44" s="34">
        <v>0</v>
      </c>
      <c r="X44" s="34">
        <v>0</v>
      </c>
      <c r="Y44" s="34">
        <v>0</v>
      </c>
      <c r="Z44" s="34">
        <v>0</v>
      </c>
      <c r="AA44" s="34">
        <v>0</v>
      </c>
    </row>
    <row r="45" spans="1:27" x14ac:dyDescent="0.35">
      <c r="A45" s="38" t="s">
        <v>127</v>
      </c>
      <c r="B45" s="38"/>
      <c r="C45" s="35">
        <v>0.28742464467798973</v>
      </c>
      <c r="D45" s="35">
        <v>2.8089224714708041</v>
      </c>
      <c r="E45" s="35">
        <v>0.12631075906263453</v>
      </c>
      <c r="F45" s="35">
        <v>9.4531024247652307E-2</v>
      </c>
      <c r="G45" s="35">
        <v>0.29241261565134302</v>
      </c>
      <c r="H45" s="35">
        <v>18746.326924437817</v>
      </c>
      <c r="I45" s="35">
        <v>138638.86893442742</v>
      </c>
      <c r="J45" s="35">
        <v>331659.22832764959</v>
      </c>
      <c r="K45" s="35">
        <v>112619.2324470045</v>
      </c>
      <c r="L45" s="35">
        <v>1.0186736987050105E-2</v>
      </c>
      <c r="M45" s="35">
        <v>8.2920792626710593E-3</v>
      </c>
      <c r="N45" s="35">
        <v>7.6581756170155821E-2</v>
      </c>
      <c r="O45" s="35">
        <v>2.8538861218135616E-2</v>
      </c>
      <c r="P45" s="35">
        <v>0.24513768555418849</v>
      </c>
      <c r="Q45" s="35">
        <v>208269.02965089979</v>
      </c>
      <c r="R45" s="35">
        <v>206953.51719066253</v>
      </c>
      <c r="S45" s="35">
        <v>246724.36283208561</v>
      </c>
      <c r="T45" s="35">
        <v>2.5755227081694521E-2</v>
      </c>
      <c r="U45" s="35">
        <v>1.6248733105639783E-2</v>
      </c>
      <c r="V45" s="35">
        <v>6.9816714695574419E-2</v>
      </c>
      <c r="W45" s="35">
        <v>1.7042829496513305E-2</v>
      </c>
      <c r="X45" s="35">
        <v>21457.474144704473</v>
      </c>
      <c r="Y45" s="35">
        <v>17072.608752595672</v>
      </c>
      <c r="Z45" s="35">
        <v>16644.765708573188</v>
      </c>
      <c r="AA45" s="35">
        <v>1350.1689801834073</v>
      </c>
    </row>
    <row r="47" spans="1:27"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x14ac:dyDescent="0.35">
      <c r="A49" s="31" t="s">
        <v>121</v>
      </c>
      <c r="B49" s="31" t="s">
        <v>68</v>
      </c>
      <c r="C49" s="34">
        <v>0</v>
      </c>
      <c r="D49" s="34">
        <v>0</v>
      </c>
      <c r="E49" s="34">
        <v>0</v>
      </c>
      <c r="F49" s="34">
        <v>0</v>
      </c>
      <c r="G49" s="34">
        <v>0</v>
      </c>
      <c r="H49" s="34">
        <v>0</v>
      </c>
      <c r="I49" s="34">
        <v>0</v>
      </c>
      <c r="J49" s="34">
        <v>0</v>
      </c>
      <c r="K49" s="34">
        <v>0</v>
      </c>
      <c r="L49" s="34">
        <v>0</v>
      </c>
      <c r="M49" s="34">
        <v>0</v>
      </c>
      <c r="N49" s="34">
        <v>0</v>
      </c>
      <c r="O49" s="34">
        <v>0</v>
      </c>
      <c r="P49" s="34">
        <v>0</v>
      </c>
      <c r="Q49" s="34">
        <v>0</v>
      </c>
      <c r="R49" s="34">
        <v>0</v>
      </c>
      <c r="S49" s="34">
        <v>0</v>
      </c>
      <c r="T49" s="34">
        <v>0</v>
      </c>
      <c r="U49" s="34">
        <v>0</v>
      </c>
      <c r="V49" s="34">
        <v>0</v>
      </c>
      <c r="W49" s="34">
        <v>0</v>
      </c>
      <c r="X49" s="34">
        <v>0</v>
      </c>
      <c r="Y49" s="34">
        <v>0</v>
      </c>
      <c r="Z49" s="34">
        <v>0</v>
      </c>
      <c r="AA49" s="34">
        <v>0</v>
      </c>
    </row>
    <row r="50" spans="1:27" x14ac:dyDescent="0.35">
      <c r="A50" s="31" t="s">
        <v>121</v>
      </c>
      <c r="B50" s="31" t="s">
        <v>18</v>
      </c>
      <c r="C50" s="34">
        <v>0</v>
      </c>
      <c r="D50" s="34">
        <v>2.7474613860337598E-2</v>
      </c>
      <c r="E50" s="34">
        <v>2.6990732344988498E-3</v>
      </c>
      <c r="F50" s="34">
        <v>4.4017072357753202E-4</v>
      </c>
      <c r="G50" s="34">
        <v>3.8259066531896997E-5</v>
      </c>
      <c r="H50" s="34">
        <v>5.683405468730221E-4</v>
      </c>
      <c r="I50" s="34">
        <v>6.9594249570160006E-4</v>
      </c>
      <c r="J50" s="34">
        <v>9.2562737760104998E-4</v>
      </c>
      <c r="K50" s="34">
        <v>2.0327539622490001E-3</v>
      </c>
      <c r="L50" s="34">
        <v>2.3855010304441203E-3</v>
      </c>
      <c r="M50" s="34">
        <v>5.9957773061199008E-4</v>
      </c>
      <c r="N50" s="34">
        <v>9.1838709769457988E-3</v>
      </c>
      <c r="O50" s="34">
        <v>1.89497720553525E-3</v>
      </c>
      <c r="P50" s="34">
        <v>7.9796255529020801E-5</v>
      </c>
      <c r="Q50" s="34">
        <v>2.4002446127750999E-3</v>
      </c>
      <c r="R50" s="34">
        <v>2.7918461061E-5</v>
      </c>
      <c r="S50" s="34">
        <v>5.4168990570713504E-3</v>
      </c>
      <c r="T50" s="34">
        <v>5.8199894907289191E-4</v>
      </c>
      <c r="U50" s="34">
        <v>2.24012665709732E-3</v>
      </c>
      <c r="V50" s="34">
        <v>1.1110360580660001E-5</v>
      </c>
      <c r="W50" s="34">
        <v>4.2863931450655007E-3</v>
      </c>
      <c r="X50" s="34">
        <v>1.4018511097143698E-4</v>
      </c>
      <c r="Y50" s="34">
        <v>4.7239935250581603E-5</v>
      </c>
      <c r="Z50" s="34">
        <v>1.9246013471759501E-3</v>
      </c>
      <c r="AA50" s="34">
        <v>6.9482979865329999E-6</v>
      </c>
    </row>
    <row r="51" spans="1:27" x14ac:dyDescent="0.35">
      <c r="A51" s="31" t="s">
        <v>121</v>
      </c>
      <c r="B51" s="31" t="s">
        <v>30</v>
      </c>
      <c r="C51" s="34">
        <v>0</v>
      </c>
      <c r="D51" s="34">
        <v>0</v>
      </c>
      <c r="E51" s="34">
        <v>0</v>
      </c>
      <c r="F51" s="34">
        <v>0</v>
      </c>
      <c r="G51" s="34">
        <v>0</v>
      </c>
      <c r="H51" s="34">
        <v>0</v>
      </c>
      <c r="I51" s="34">
        <v>0</v>
      </c>
      <c r="J51" s="34">
        <v>0</v>
      </c>
      <c r="K51" s="34">
        <v>0</v>
      </c>
      <c r="L51" s="34">
        <v>0</v>
      </c>
      <c r="M51" s="34">
        <v>0</v>
      </c>
      <c r="N51" s="34">
        <v>0</v>
      </c>
      <c r="O51" s="34">
        <v>0</v>
      </c>
      <c r="P51" s="34">
        <v>0</v>
      </c>
      <c r="Q51" s="34">
        <v>0</v>
      </c>
      <c r="R51" s="34">
        <v>0</v>
      </c>
      <c r="S51" s="34">
        <v>0</v>
      </c>
      <c r="T51" s="34">
        <v>0</v>
      </c>
      <c r="U51" s="34">
        <v>0</v>
      </c>
      <c r="V51" s="34">
        <v>0</v>
      </c>
      <c r="W51" s="34">
        <v>0</v>
      </c>
      <c r="X51" s="34">
        <v>0</v>
      </c>
      <c r="Y51" s="34">
        <v>0</v>
      </c>
      <c r="Z51" s="34">
        <v>0</v>
      </c>
      <c r="AA51" s="34">
        <v>0</v>
      </c>
    </row>
    <row r="52" spans="1:27" x14ac:dyDescent="0.35">
      <c r="A52" s="31" t="s">
        <v>121</v>
      </c>
      <c r="B52" s="31" t="s">
        <v>63</v>
      </c>
      <c r="C52" s="34">
        <v>1.5841983703664901E-2</v>
      </c>
      <c r="D52" s="34">
        <v>7.2989196782000402E-4</v>
      </c>
      <c r="E52" s="34">
        <v>7.1537934617852707E-4</v>
      </c>
      <c r="F52" s="34">
        <v>7.5205041347510809E-4</v>
      </c>
      <c r="G52" s="34">
        <v>6.7777923310578998E-4</v>
      </c>
      <c r="H52" s="34">
        <v>7.5536889380628004E-4</v>
      </c>
      <c r="I52" s="34">
        <v>7.2998841801679999E-4</v>
      </c>
      <c r="J52" s="34">
        <v>7.2201671953622001E-4</v>
      </c>
      <c r="K52" s="34">
        <v>7.4332287047039903E-4</v>
      </c>
      <c r="L52" s="34">
        <v>7.4748177375521998E-4</v>
      </c>
      <c r="M52" s="34">
        <v>6.7049935124787895E-4</v>
      </c>
      <c r="N52" s="34">
        <v>1.1415506458301401E-3</v>
      </c>
      <c r="O52" s="34">
        <v>5.2533822853813902E-4</v>
      </c>
      <c r="P52" s="34">
        <v>5.6246961147554003E-4</v>
      </c>
      <c r="Q52" s="34">
        <v>6.8726853369667495E-4</v>
      </c>
      <c r="R52" s="34">
        <v>5.5356071472093004E-4</v>
      </c>
      <c r="S52" s="34">
        <v>1.7576866221600399E-3</v>
      </c>
      <c r="T52" s="34">
        <v>8.3530693152936004E-5</v>
      </c>
      <c r="U52" s="34">
        <v>2.1494282744243297E-3</v>
      </c>
      <c r="V52" s="34">
        <v>6.1367568744543903E-5</v>
      </c>
      <c r="W52" s="34">
        <v>5.3728076411689997E-4</v>
      </c>
      <c r="X52" s="34">
        <v>4.0813249023448696E-5</v>
      </c>
      <c r="Y52" s="34">
        <v>4.5753644403948599E-5</v>
      </c>
      <c r="Z52" s="34">
        <v>7.7812399215901407E-3</v>
      </c>
      <c r="AA52" s="34">
        <v>5.3373723463843897E-6</v>
      </c>
    </row>
    <row r="53" spans="1:27" x14ac:dyDescent="0.35">
      <c r="A53" s="31" t="s">
        <v>121</v>
      </c>
      <c r="B53" s="31" t="s">
        <v>62</v>
      </c>
      <c r="C53" s="34">
        <v>0</v>
      </c>
      <c r="D53" s="34">
        <v>0</v>
      </c>
      <c r="E53" s="34">
        <v>0</v>
      </c>
      <c r="F53" s="34">
        <v>0</v>
      </c>
      <c r="G53" s="34">
        <v>0</v>
      </c>
      <c r="H53" s="34">
        <v>0</v>
      </c>
      <c r="I53" s="34">
        <v>0</v>
      </c>
      <c r="J53" s="34">
        <v>0</v>
      </c>
      <c r="K53" s="34">
        <v>0</v>
      </c>
      <c r="L53" s="34">
        <v>0</v>
      </c>
      <c r="M53" s="34">
        <v>0</v>
      </c>
      <c r="N53" s="34">
        <v>0</v>
      </c>
      <c r="O53" s="34">
        <v>0</v>
      </c>
      <c r="P53" s="34">
        <v>0</v>
      </c>
      <c r="Q53" s="34">
        <v>0</v>
      </c>
      <c r="R53" s="34">
        <v>0</v>
      </c>
      <c r="S53" s="34">
        <v>0</v>
      </c>
      <c r="T53" s="34">
        <v>0</v>
      </c>
      <c r="U53" s="34">
        <v>0</v>
      </c>
      <c r="V53" s="34">
        <v>0</v>
      </c>
      <c r="W53" s="34">
        <v>0</v>
      </c>
      <c r="X53" s="34">
        <v>0</v>
      </c>
      <c r="Y53" s="34">
        <v>0</v>
      </c>
      <c r="Z53" s="34">
        <v>0</v>
      </c>
      <c r="AA53" s="34">
        <v>0</v>
      </c>
    </row>
    <row r="54" spans="1:27" x14ac:dyDescent="0.35">
      <c r="A54" s="31" t="s">
        <v>121</v>
      </c>
      <c r="B54" s="31" t="s">
        <v>66</v>
      </c>
      <c r="C54" s="34">
        <v>0</v>
      </c>
      <c r="D54" s="34">
        <v>1.509537870383703</v>
      </c>
      <c r="E54" s="34">
        <v>0.18977980711140602</v>
      </c>
      <c r="F54" s="34">
        <v>26724.297147913119</v>
      </c>
      <c r="G54" s="34">
        <v>59297.555074391705</v>
      </c>
      <c r="H54" s="34">
        <v>1.0616850872334998E-2</v>
      </c>
      <c r="I54" s="34">
        <v>19137.215412219724</v>
      </c>
      <c r="J54" s="34">
        <v>50334.993716160418</v>
      </c>
      <c r="K54" s="34">
        <v>3.6866786058897473E-3</v>
      </c>
      <c r="L54" s="34">
        <v>3.1453845342939396E-3</v>
      </c>
      <c r="M54" s="34">
        <v>9.2402056348009198E-3</v>
      </c>
      <c r="N54" s="34">
        <v>0.36628050448570881</v>
      </c>
      <c r="O54" s="34">
        <v>0.24531821556932862</v>
      </c>
      <c r="P54" s="34">
        <v>2.8531544229857049E-2</v>
      </c>
      <c r="Q54" s="34">
        <v>23889.427058119316</v>
      </c>
      <c r="R54" s="34">
        <v>4.1245367973143494E-2</v>
      </c>
      <c r="S54" s="34">
        <v>65709.552689086035</v>
      </c>
      <c r="T54" s="34">
        <v>1.5959811410758584</v>
      </c>
      <c r="U54" s="34">
        <v>7.1437653782542659E-2</v>
      </c>
      <c r="V54" s="34">
        <v>1.2059099462493877E-2</v>
      </c>
      <c r="W54" s="34">
        <v>22981.979017984369</v>
      </c>
      <c r="X54" s="34">
        <v>40145.216054919707</v>
      </c>
      <c r="Y54" s="34">
        <v>5.1068103539459432E-2</v>
      </c>
      <c r="Z54" s="34">
        <v>9.1265008062565971E-3</v>
      </c>
      <c r="AA54" s="34">
        <v>8467.7183966608463</v>
      </c>
    </row>
    <row r="55" spans="1:27" x14ac:dyDescent="0.35">
      <c r="A55" s="31" t="s">
        <v>121</v>
      </c>
      <c r="B55" s="31" t="s">
        <v>65</v>
      </c>
      <c r="C55" s="34">
        <v>8.5900526600909605E-2</v>
      </c>
      <c r="D55" s="34">
        <v>4.1542743505777406E-2</v>
      </c>
      <c r="E55" s="34">
        <v>1.23668260557543E-2</v>
      </c>
      <c r="F55" s="34">
        <v>2.8449150419961433E-2</v>
      </c>
      <c r="G55" s="34">
        <v>93999.31174238259</v>
      </c>
      <c r="H55" s="34">
        <v>1.3191547908756139E-2</v>
      </c>
      <c r="I55" s="34">
        <v>8746.9485924169348</v>
      </c>
      <c r="J55" s="34">
        <v>208422.24045496923</v>
      </c>
      <c r="K55" s="34">
        <v>1.4702861525063652E-4</v>
      </c>
      <c r="L55" s="34">
        <v>4.9715316562403279E-4</v>
      </c>
      <c r="M55" s="34">
        <v>1.1903756714286434E-3</v>
      </c>
      <c r="N55" s="34">
        <v>5.7535528931376544E-3</v>
      </c>
      <c r="O55" s="34">
        <v>3.8484445618854014E-4</v>
      </c>
      <c r="P55" s="34">
        <v>2.0059315521554679E-4</v>
      </c>
      <c r="Q55" s="34">
        <v>7.0700126311047185E-4</v>
      </c>
      <c r="R55" s="34">
        <v>1.349117697135257E-3</v>
      </c>
      <c r="S55" s="34">
        <v>4.0249582613765163E-3</v>
      </c>
      <c r="T55" s="34">
        <v>1.235067238199882E-2</v>
      </c>
      <c r="U55" s="34">
        <v>4.4290352962354887E-4</v>
      </c>
      <c r="V55" s="34">
        <v>9.7974505072904311E-4</v>
      </c>
      <c r="W55" s="34">
        <v>241.31516354292344</v>
      </c>
      <c r="X55" s="34">
        <v>7.6811614357584705</v>
      </c>
      <c r="Y55" s="34">
        <v>7.8551257559574884E-4</v>
      </c>
      <c r="Z55" s="34">
        <v>2.8110916300724023E-4</v>
      </c>
      <c r="AA55" s="34">
        <v>3.4018926177494218E-4</v>
      </c>
    </row>
    <row r="56" spans="1:27" x14ac:dyDescent="0.35">
      <c r="A56" s="31" t="s">
        <v>121</v>
      </c>
      <c r="B56" s="31" t="s">
        <v>34</v>
      </c>
      <c r="C56" s="34">
        <v>8.32623004462415E-2</v>
      </c>
      <c r="D56" s="34">
        <v>2.7481180066034003E-4</v>
      </c>
      <c r="E56" s="34">
        <v>0</v>
      </c>
      <c r="F56" s="34">
        <v>0</v>
      </c>
      <c r="G56" s="34">
        <v>7.8754107922560007E-5</v>
      </c>
      <c r="H56" s="34">
        <v>3.2262376532959103E-2</v>
      </c>
      <c r="I56" s="34">
        <v>3.3922239887375902E-2</v>
      </c>
      <c r="J56" s="34">
        <v>1.36828086598223E-2</v>
      </c>
      <c r="K56" s="34">
        <v>1.5546763531218902E-5</v>
      </c>
      <c r="L56" s="34">
        <v>0.29591528194475397</v>
      </c>
      <c r="M56" s="34">
        <v>2.18109160025988E-3</v>
      </c>
      <c r="N56" s="34">
        <v>0.37536375773305403</v>
      </c>
      <c r="O56" s="34">
        <v>1.5732366523419001E-5</v>
      </c>
      <c r="P56" s="34">
        <v>6.2000901993675003E-6</v>
      </c>
      <c r="Q56" s="34">
        <v>3.6286421080340801E-6</v>
      </c>
      <c r="R56" s="34">
        <v>0</v>
      </c>
      <c r="S56" s="34">
        <v>3.26542685774759E-6</v>
      </c>
      <c r="T56" s="34">
        <v>4.3013745939087E-6</v>
      </c>
      <c r="U56" s="34">
        <v>2.7292408871797099E-5</v>
      </c>
      <c r="V56" s="34">
        <v>3.10265025094387E-5</v>
      </c>
      <c r="W56" s="34">
        <v>0.11188483181983701</v>
      </c>
      <c r="X56" s="34">
        <v>7.6100591595048097E-4</v>
      </c>
      <c r="Y56" s="34">
        <v>3.6497779508347302E-4</v>
      </c>
      <c r="Z56" s="34">
        <v>1386.6879067111099</v>
      </c>
      <c r="AA56" s="34">
        <v>1.7490770333965599E-4</v>
      </c>
    </row>
    <row r="57" spans="1:27" x14ac:dyDescent="0.35">
      <c r="A57" s="31" t="s">
        <v>121</v>
      </c>
      <c r="B57" s="31" t="s">
        <v>70</v>
      </c>
      <c r="C57" s="34">
        <v>0</v>
      </c>
      <c r="D57" s="34">
        <v>0</v>
      </c>
      <c r="E57" s="34">
        <v>0</v>
      </c>
      <c r="F57" s="34">
        <v>0.16146285119791401</v>
      </c>
      <c r="G57" s="34">
        <v>1.7152175850361499E-2</v>
      </c>
      <c r="H57" s="34">
        <v>8.8441280428535989E-3</v>
      </c>
      <c r="I57" s="34">
        <v>8.3117374330979998E-3</v>
      </c>
      <c r="J57" s="34">
        <v>1.14216802588771E-2</v>
      </c>
      <c r="K57" s="34">
        <v>3.9247905587508E-3</v>
      </c>
      <c r="L57" s="34">
        <v>1.9702839514359201E-2</v>
      </c>
      <c r="M57" s="34">
        <v>3.49782785890513E-3</v>
      </c>
      <c r="N57" s="34">
        <v>9.4316834317835899E-2</v>
      </c>
      <c r="O57" s="34">
        <v>1.6723534922127501E-3</v>
      </c>
      <c r="P57" s="34">
        <v>2.18187560911672E-3</v>
      </c>
      <c r="Q57" s="34">
        <v>4.50481622673609E-2</v>
      </c>
      <c r="R57" s="34">
        <v>1.5151338786409201E-3</v>
      </c>
      <c r="S57" s="34">
        <v>5.2968310318153501E-2</v>
      </c>
      <c r="T57" s="34">
        <v>2.4363827998926E-3</v>
      </c>
      <c r="U57" s="34">
        <v>0.11251648003206201</v>
      </c>
      <c r="V57" s="34">
        <v>7.9710341073200002E-4</v>
      </c>
      <c r="W57" s="34">
        <v>0.187527032905875</v>
      </c>
      <c r="X57" s="34">
        <v>1.35707150471759E-3</v>
      </c>
      <c r="Y57" s="34">
        <v>2.13324153799952E-4</v>
      </c>
      <c r="Z57" s="34">
        <v>4727.7445724561803</v>
      </c>
      <c r="AA57" s="34">
        <v>1.2431009119291301E-4</v>
      </c>
    </row>
    <row r="58" spans="1:27" x14ac:dyDescent="0.35">
      <c r="A58" s="31" t="s">
        <v>121</v>
      </c>
      <c r="B58" s="31" t="s">
        <v>52</v>
      </c>
      <c r="C58" s="34">
        <v>0</v>
      </c>
      <c r="D58" s="34">
        <v>0</v>
      </c>
      <c r="E58" s="34">
        <v>0</v>
      </c>
      <c r="F58" s="34">
        <v>0</v>
      </c>
      <c r="G58" s="34">
        <v>0</v>
      </c>
      <c r="H58" s="34">
        <v>0</v>
      </c>
      <c r="I58" s="34">
        <v>0</v>
      </c>
      <c r="J58" s="34">
        <v>0</v>
      </c>
      <c r="K58" s="34">
        <v>0</v>
      </c>
      <c r="L58" s="34">
        <v>0</v>
      </c>
      <c r="M58" s="34">
        <v>0</v>
      </c>
      <c r="N58" s="34">
        <v>0</v>
      </c>
      <c r="O58" s="34">
        <v>0</v>
      </c>
      <c r="P58" s="34">
        <v>0</v>
      </c>
      <c r="Q58" s="34">
        <v>0</v>
      </c>
      <c r="R58" s="34">
        <v>0</v>
      </c>
      <c r="S58" s="34">
        <v>0</v>
      </c>
      <c r="T58" s="34">
        <v>0</v>
      </c>
      <c r="U58" s="34">
        <v>0</v>
      </c>
      <c r="V58" s="34">
        <v>0</v>
      </c>
      <c r="W58" s="34">
        <v>0</v>
      </c>
      <c r="X58" s="34">
        <v>0</v>
      </c>
      <c r="Y58" s="34">
        <v>0</v>
      </c>
      <c r="Z58" s="34">
        <v>0</v>
      </c>
      <c r="AA58" s="34">
        <v>0</v>
      </c>
    </row>
    <row r="59" spans="1:27" x14ac:dyDescent="0.35">
      <c r="A59" s="38" t="s">
        <v>127</v>
      </c>
      <c r="B59" s="38"/>
      <c r="C59" s="35">
        <v>0.10174251030457451</v>
      </c>
      <c r="D59" s="35">
        <v>1.5792851197176381</v>
      </c>
      <c r="E59" s="35">
        <v>0.20556108574783769</v>
      </c>
      <c r="F59" s="35">
        <v>26724.326789284678</v>
      </c>
      <c r="G59" s="35">
        <v>153296.86753281258</v>
      </c>
      <c r="H59" s="35">
        <v>2.5132108221770443E-2</v>
      </c>
      <c r="I59" s="35">
        <v>27884.165430567573</v>
      </c>
      <c r="J59" s="35">
        <v>258757.23581877374</v>
      </c>
      <c r="K59" s="35">
        <v>6.6097840538597826E-3</v>
      </c>
      <c r="L59" s="35">
        <v>6.7755205041173132E-3</v>
      </c>
      <c r="M59" s="35">
        <v>1.1700658388089433E-2</v>
      </c>
      <c r="N59" s="35">
        <v>0.38235947900162243</v>
      </c>
      <c r="O59" s="35">
        <v>0.24812337545959054</v>
      </c>
      <c r="P59" s="35">
        <v>2.9374403252077158E-2</v>
      </c>
      <c r="Q59" s="35">
        <v>23889.430852633723</v>
      </c>
      <c r="R59" s="35">
        <v>4.3175964846060684E-2</v>
      </c>
      <c r="S59" s="35">
        <v>65709.563888629986</v>
      </c>
      <c r="T59" s="35">
        <v>1.608997343100083</v>
      </c>
      <c r="U59" s="35">
        <v>7.6270112243687863E-2</v>
      </c>
      <c r="V59" s="35">
        <v>1.3111322442548123E-2</v>
      </c>
      <c r="W59" s="35">
        <v>23223.299005201203</v>
      </c>
      <c r="X59" s="35">
        <v>40152.897397353823</v>
      </c>
      <c r="Y59" s="35">
        <v>5.1946609694709711E-2</v>
      </c>
      <c r="Z59" s="35">
        <v>1.9113451238029929E-2</v>
      </c>
      <c r="AA59" s="35">
        <v>8467.7187491357781</v>
      </c>
    </row>
    <row r="61" spans="1:27"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x14ac:dyDescent="0.35">
      <c r="A64" s="31" t="s">
        <v>122</v>
      </c>
      <c r="B64" s="31" t="s">
        <v>18</v>
      </c>
      <c r="C64" s="34">
        <v>0</v>
      </c>
      <c r="D64" s="34">
        <v>2.96303502042163E-2</v>
      </c>
      <c r="E64" s="34">
        <v>6.0979594419520002E-3</v>
      </c>
      <c r="F64" s="34">
        <v>1.59770929308925E-4</v>
      </c>
      <c r="G64" s="34">
        <v>2.7112169254109999E-5</v>
      </c>
      <c r="H64" s="34">
        <v>7.8335055636246005E-5</v>
      </c>
      <c r="I64" s="34">
        <v>8.2271417303655904E-5</v>
      </c>
      <c r="J64" s="34">
        <v>1.5254745483206999E-4</v>
      </c>
      <c r="K64" s="34">
        <v>1.0607998386156501E-3</v>
      </c>
      <c r="L64" s="34">
        <v>2.6822597467137401E-3</v>
      </c>
      <c r="M64" s="34">
        <v>4.8130580386148E-4</v>
      </c>
      <c r="N64" s="34">
        <v>1.1712630908484799E-2</v>
      </c>
      <c r="O64" s="34">
        <v>3.5426523118294002E-4</v>
      </c>
      <c r="P64" s="34">
        <v>1.19259176352893E-4</v>
      </c>
      <c r="Q64" s="34">
        <v>2.7650856386602198E-3</v>
      </c>
      <c r="R64" s="34">
        <v>4.5804081273350399E-5</v>
      </c>
      <c r="S64" s="34">
        <v>1.4296732488993699E-2</v>
      </c>
      <c r="T64" s="34">
        <v>4.5383571339348E-5</v>
      </c>
      <c r="U64" s="34">
        <v>9.1970466584280003E-5</v>
      </c>
      <c r="V64" s="34">
        <v>1.0396855917226301E-5</v>
      </c>
      <c r="W64" s="34">
        <v>5.4145406555908002E-3</v>
      </c>
      <c r="X64" s="34">
        <v>1.0020076972432E-4</v>
      </c>
      <c r="Y64" s="34">
        <v>4.6693545425974904E-4</v>
      </c>
      <c r="Z64" s="34">
        <v>1.7512227742617502E-3</v>
      </c>
      <c r="AA64" s="34">
        <v>2.7982161000199901E-6</v>
      </c>
    </row>
    <row r="65" spans="1:27" x14ac:dyDescent="0.35">
      <c r="A65" s="31" t="s">
        <v>122</v>
      </c>
      <c r="B65" s="31" t="s">
        <v>30</v>
      </c>
      <c r="C65" s="34">
        <v>0</v>
      </c>
      <c r="D65" s="34">
        <v>0</v>
      </c>
      <c r="E65" s="34">
        <v>0</v>
      </c>
      <c r="F65" s="34">
        <v>0</v>
      </c>
      <c r="G65" s="34">
        <v>0</v>
      </c>
      <c r="H65" s="34">
        <v>0</v>
      </c>
      <c r="I65" s="34">
        <v>0</v>
      </c>
      <c r="J65" s="34">
        <v>0</v>
      </c>
      <c r="K65" s="34">
        <v>0</v>
      </c>
      <c r="L65" s="34">
        <v>0</v>
      </c>
      <c r="M65" s="34">
        <v>0</v>
      </c>
      <c r="N65" s="34">
        <v>0</v>
      </c>
      <c r="O65" s="34">
        <v>0</v>
      </c>
      <c r="P65" s="34">
        <v>0</v>
      </c>
      <c r="Q65" s="34">
        <v>0</v>
      </c>
      <c r="R65" s="34">
        <v>0</v>
      </c>
      <c r="S65" s="34">
        <v>0</v>
      </c>
      <c r="T65" s="34">
        <v>0</v>
      </c>
      <c r="U65" s="34">
        <v>0</v>
      </c>
      <c r="V65" s="34">
        <v>0</v>
      </c>
      <c r="W65" s="34">
        <v>0</v>
      </c>
      <c r="X65" s="34">
        <v>0</v>
      </c>
      <c r="Y65" s="34">
        <v>0</v>
      </c>
      <c r="Z65" s="34">
        <v>0</v>
      </c>
      <c r="AA65" s="34">
        <v>0</v>
      </c>
    </row>
    <row r="66" spans="1:27" x14ac:dyDescent="0.35">
      <c r="A66" s="31" t="s">
        <v>122</v>
      </c>
      <c r="B66" s="31" t="s">
        <v>63</v>
      </c>
      <c r="C66" s="34">
        <v>1.6168888848283599E-2</v>
      </c>
      <c r="D66" s="34">
        <v>6.2201036993061499E-4</v>
      </c>
      <c r="E66" s="34">
        <v>6.8266480012864001E-3</v>
      </c>
      <c r="F66" s="34">
        <v>1.67603451298073E-4</v>
      </c>
      <c r="G66" s="34">
        <v>1.8512327159517599E-4</v>
      </c>
      <c r="H66" s="34">
        <v>2.09700929816491E-4</v>
      </c>
      <c r="I66" s="34">
        <v>2.10769001017519E-4</v>
      </c>
      <c r="J66" s="34">
        <v>1.70274518450313E-4</v>
      </c>
      <c r="K66" s="34">
        <v>1.0635580715860499E-5</v>
      </c>
      <c r="L66" s="34">
        <v>7.0694924518443502E-5</v>
      </c>
      <c r="M66" s="34">
        <v>5.84264336075E-4</v>
      </c>
      <c r="N66" s="34">
        <v>2.9020473546580001E-3</v>
      </c>
      <c r="O66" s="34">
        <v>1.2864074941661298E-4</v>
      </c>
      <c r="P66" s="34">
        <v>4.5254550195419403E-4</v>
      </c>
      <c r="Q66" s="34">
        <v>4.6993104492290002E-4</v>
      </c>
      <c r="R66" s="34">
        <v>1.32200839986226E-3</v>
      </c>
      <c r="S66" s="34">
        <v>1.5904675131954298E-2</v>
      </c>
      <c r="T66" s="34">
        <v>4.7196334322781E-5</v>
      </c>
      <c r="U66" s="34">
        <v>5.9571897620975998E-5</v>
      </c>
      <c r="V66" s="34">
        <v>4.2118074406941002E-5</v>
      </c>
      <c r="W66" s="34">
        <v>4.3864082452649999E-5</v>
      </c>
      <c r="X66" s="34">
        <v>2.81588402971876E-5</v>
      </c>
      <c r="Y66" s="34">
        <v>5.7522665292904096E-5</v>
      </c>
      <c r="Z66" s="34">
        <v>828.53042519136</v>
      </c>
      <c r="AA66" s="34">
        <v>4.26970797333202E-6</v>
      </c>
    </row>
    <row r="67" spans="1:27"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x14ac:dyDescent="0.35">
      <c r="A68" s="31" t="s">
        <v>122</v>
      </c>
      <c r="B68" s="31" t="s">
        <v>66</v>
      </c>
      <c r="C68" s="34">
        <v>0</v>
      </c>
      <c r="D68" s="34">
        <v>2.617990767470038</v>
      </c>
      <c r="E68" s="34">
        <v>0.64569605631989446</v>
      </c>
      <c r="F68" s="34">
        <v>6.1263660932864547E-2</v>
      </c>
      <c r="G68" s="34">
        <v>1.2586174192454974E-2</v>
      </c>
      <c r="H68" s="34">
        <v>0.10707848052410171</v>
      </c>
      <c r="I68" s="34">
        <v>1.6552735633828825E-2</v>
      </c>
      <c r="J68" s="34">
        <v>0.46822628315472464</v>
      </c>
      <c r="K68" s="34">
        <v>0.36926715206758759</v>
      </c>
      <c r="L68" s="34">
        <v>0.67530137879822694</v>
      </c>
      <c r="M68" s="34">
        <v>1.9805379868504502E-2</v>
      </c>
      <c r="N68" s="34">
        <v>183256.56305391598</v>
      </c>
      <c r="O68" s="34">
        <v>1.3119325789576237</v>
      </c>
      <c r="P68" s="34">
        <v>2.3798047321273063E-2</v>
      </c>
      <c r="Q68" s="34">
        <v>19752.69130284536</v>
      </c>
      <c r="R68" s="34">
        <v>0.27379373426725517</v>
      </c>
      <c r="S68" s="34">
        <v>73268.829222122571</v>
      </c>
      <c r="T68" s="34">
        <v>40004.453190317494</v>
      </c>
      <c r="U68" s="34">
        <v>2051.9635008240225</v>
      </c>
      <c r="V68" s="34">
        <v>6.3506325036535886E-3</v>
      </c>
      <c r="W68" s="34">
        <v>6538.0070280398522</v>
      </c>
      <c r="X68" s="34">
        <v>1.6616767674535547E-2</v>
      </c>
      <c r="Y68" s="34">
        <v>0.106361585384023</v>
      </c>
      <c r="Z68" s="34">
        <v>2357.3666534250947</v>
      </c>
      <c r="AA68" s="34">
        <v>2.6319425198172712E-3</v>
      </c>
    </row>
    <row r="69" spans="1:27" x14ac:dyDescent="0.35">
      <c r="A69" s="31" t="s">
        <v>122</v>
      </c>
      <c r="B69" s="31" t="s">
        <v>65</v>
      </c>
      <c r="C69" s="34">
        <v>0.27271229286265997</v>
      </c>
      <c r="D69" s="34">
        <v>0.1816687308771763</v>
      </c>
      <c r="E69" s="34">
        <v>3.7134612329648292E-2</v>
      </c>
      <c r="F69" s="34">
        <v>5.6643909683625404E-4</v>
      </c>
      <c r="G69" s="34">
        <v>8.2462072662662089E-2</v>
      </c>
      <c r="H69" s="34">
        <v>0.10769666616814487</v>
      </c>
      <c r="I69" s="34">
        <v>4.0663869206076259E-2</v>
      </c>
      <c r="J69" s="34">
        <v>3.6742156785595117E-3</v>
      </c>
      <c r="K69" s="34">
        <v>6.8830961169410884E-2</v>
      </c>
      <c r="L69" s="34">
        <v>0.17963852781385031</v>
      </c>
      <c r="M69" s="34">
        <v>0.2635380550420377</v>
      </c>
      <c r="N69" s="34">
        <v>34067.048652506091</v>
      </c>
      <c r="O69" s="34">
        <v>9.6180599902805052E-3</v>
      </c>
      <c r="P69" s="34">
        <v>1.3370105668882913E-3</v>
      </c>
      <c r="Q69" s="34">
        <v>3.0620668836807757E-3</v>
      </c>
      <c r="R69" s="34">
        <v>1220.2185590575082</v>
      </c>
      <c r="S69" s="34">
        <v>318.66585485816375</v>
      </c>
      <c r="T69" s="34">
        <v>10275.701492441209</v>
      </c>
      <c r="U69" s="34">
        <v>1.6035505004616121E-3</v>
      </c>
      <c r="V69" s="34">
        <v>2.6494285621380433E-3</v>
      </c>
      <c r="W69" s="34">
        <v>3050.0018969292032</v>
      </c>
      <c r="X69" s="34">
        <v>4.2441362174312075E-3</v>
      </c>
      <c r="Y69" s="34">
        <v>9.0906484939723992E-3</v>
      </c>
      <c r="Z69" s="34">
        <v>1.1830140038465266E-3</v>
      </c>
      <c r="AA69" s="34">
        <v>9.2796149024753792E-4</v>
      </c>
    </row>
    <row r="70" spans="1:27" x14ac:dyDescent="0.35">
      <c r="A70" s="31" t="s">
        <v>122</v>
      </c>
      <c r="B70" s="31" t="s">
        <v>34</v>
      </c>
      <c r="C70" s="34">
        <v>9.694752566826069E-2</v>
      </c>
      <c r="D70" s="34">
        <v>3.03616193557319E-3</v>
      </c>
      <c r="E70" s="34">
        <v>9.2343692480298489E-6</v>
      </c>
      <c r="F70" s="34">
        <v>0</v>
      </c>
      <c r="G70" s="34">
        <v>2.24720074784212E-5</v>
      </c>
      <c r="H70" s="34">
        <v>2.3001618347290399E-2</v>
      </c>
      <c r="I70" s="34">
        <v>3.3764396172145404E-2</v>
      </c>
      <c r="J70" s="34">
        <v>1.45254618966454E-2</v>
      </c>
      <c r="K70" s="34">
        <v>1.4902282516114499E-5</v>
      </c>
      <c r="L70" s="34">
        <v>0.36611555414986802</v>
      </c>
      <c r="M70" s="34">
        <v>1.6082931229092E-3</v>
      </c>
      <c r="N70" s="34">
        <v>20465.478202108101</v>
      </c>
      <c r="O70" s="34">
        <v>1.985673026077E-5</v>
      </c>
      <c r="P70" s="34">
        <v>1.18243670220462E-5</v>
      </c>
      <c r="Q70" s="34">
        <v>8.9786609931388206E-6</v>
      </c>
      <c r="R70" s="34">
        <v>4.9490967648523103E-6</v>
      </c>
      <c r="S70" s="34">
        <v>1218.37870073726</v>
      </c>
      <c r="T70" s="34">
        <v>2.9957007209376498E-6</v>
      </c>
      <c r="U70" s="34">
        <v>8.3681420956995005E-6</v>
      </c>
      <c r="V70" s="34">
        <v>1.14120865975144E-4</v>
      </c>
      <c r="W70" s="34">
        <v>2551.4025987928799</v>
      </c>
      <c r="X70" s="34">
        <v>8.2301592351731098E-4</v>
      </c>
      <c r="Y70" s="34">
        <v>2.8479725050333698E-4</v>
      </c>
      <c r="Z70" s="34">
        <v>2464.57554942355</v>
      </c>
      <c r="AA70" s="34">
        <v>1.7261364722784701E-4</v>
      </c>
    </row>
    <row r="71" spans="1:27" x14ac:dyDescent="0.35">
      <c r="A71" s="31" t="s">
        <v>122</v>
      </c>
      <c r="B71" s="31" t="s">
        <v>70</v>
      </c>
      <c r="C71" s="34">
        <v>0</v>
      </c>
      <c r="D71" s="34">
        <v>0</v>
      </c>
      <c r="E71" s="34">
        <v>0</v>
      </c>
      <c r="F71" s="34">
        <v>0.108953206319057</v>
      </c>
      <c r="G71" s="34">
        <v>6.7735816992668995E-3</v>
      </c>
      <c r="H71" s="34">
        <v>6.9537360171705604E-3</v>
      </c>
      <c r="I71" s="34">
        <v>5.3712040488966403E-3</v>
      </c>
      <c r="J71" s="34">
        <v>5.7060598127880993E-3</v>
      </c>
      <c r="K71" s="34">
        <v>6.1965682631280007E-3</v>
      </c>
      <c r="L71" s="34">
        <v>9.7360838963570003E-3</v>
      </c>
      <c r="M71" s="34">
        <v>3.4762681149520798E-3</v>
      </c>
      <c r="N71" s="34">
        <v>2.9794872539468401E-2</v>
      </c>
      <c r="O71" s="34">
        <v>1.3968552336941001E-3</v>
      </c>
      <c r="P71" s="34">
        <v>2.7894222662303699E-3</v>
      </c>
      <c r="Q71" s="34">
        <v>1.8259575284749998E-2</v>
      </c>
      <c r="R71" s="34">
        <v>6.7456300572247699E-3</v>
      </c>
      <c r="S71" s="34">
        <v>8.8273022818935898E-2</v>
      </c>
      <c r="T71" s="34">
        <v>8.3841707857434998E-4</v>
      </c>
      <c r="U71" s="34">
        <v>6.4236327710279998E-4</v>
      </c>
      <c r="V71" s="34">
        <v>5.2869928655803098E-4</v>
      </c>
      <c r="W71" s="34">
        <v>1.51621768825117E-2</v>
      </c>
      <c r="X71" s="34">
        <v>6.2698709644633396E-4</v>
      </c>
      <c r="Y71" s="34">
        <v>1.64365630710002E-4</v>
      </c>
      <c r="Z71" s="34">
        <v>8.8794882184252792E-3</v>
      </c>
      <c r="AA71" s="34">
        <v>1.00236525722062E-4</v>
      </c>
    </row>
    <row r="72" spans="1:27" x14ac:dyDescent="0.35">
      <c r="A72" s="31" t="s">
        <v>122</v>
      </c>
      <c r="B72" s="31" t="s">
        <v>52</v>
      </c>
      <c r="C72" s="34">
        <v>0</v>
      </c>
      <c r="D72" s="34">
        <v>0</v>
      </c>
      <c r="E72" s="34">
        <v>0</v>
      </c>
      <c r="F72" s="34">
        <v>0</v>
      </c>
      <c r="G72" s="34">
        <v>0</v>
      </c>
      <c r="H72" s="34">
        <v>0</v>
      </c>
      <c r="I72" s="34">
        <v>0</v>
      </c>
      <c r="J72" s="34">
        <v>0</v>
      </c>
      <c r="K72" s="34">
        <v>0</v>
      </c>
      <c r="L72" s="34">
        <v>0</v>
      </c>
      <c r="M72" s="34">
        <v>0</v>
      </c>
      <c r="N72" s="34">
        <v>0</v>
      </c>
      <c r="O72" s="34">
        <v>0</v>
      </c>
      <c r="P72" s="34">
        <v>0</v>
      </c>
      <c r="Q72" s="34">
        <v>0</v>
      </c>
      <c r="R72" s="34">
        <v>0</v>
      </c>
      <c r="S72" s="34">
        <v>0</v>
      </c>
      <c r="T72" s="34">
        <v>0</v>
      </c>
      <c r="U72" s="34">
        <v>0</v>
      </c>
      <c r="V72" s="34">
        <v>0</v>
      </c>
      <c r="W72" s="34">
        <v>0</v>
      </c>
      <c r="X72" s="34">
        <v>0</v>
      </c>
      <c r="Y72" s="34">
        <v>0</v>
      </c>
      <c r="Z72" s="34">
        <v>0</v>
      </c>
      <c r="AA72" s="34">
        <v>0</v>
      </c>
    </row>
    <row r="73" spans="1:27" x14ac:dyDescent="0.35">
      <c r="A73" s="38" t="s">
        <v>127</v>
      </c>
      <c r="B73" s="38"/>
      <c r="C73" s="35">
        <v>0.28888118171094357</v>
      </c>
      <c r="D73" s="35">
        <v>2.8299118589213612</v>
      </c>
      <c r="E73" s="35">
        <v>0.69575527609278121</v>
      </c>
      <c r="F73" s="35">
        <v>6.2157474410307799E-2</v>
      </c>
      <c r="G73" s="35">
        <v>9.5260482295966342E-2</v>
      </c>
      <c r="H73" s="35">
        <v>0.2150631826776993</v>
      </c>
      <c r="I73" s="35">
        <v>5.7509645258226258E-2</v>
      </c>
      <c r="J73" s="35">
        <v>0.47222332080656654</v>
      </c>
      <c r="K73" s="35">
        <v>0.43916954865633001</v>
      </c>
      <c r="L73" s="35">
        <v>0.85769286128330946</v>
      </c>
      <c r="M73" s="35">
        <v>0.28440900505047867</v>
      </c>
      <c r="N73" s="35">
        <v>217323.62632110031</v>
      </c>
      <c r="O73" s="35">
        <v>1.3220335449285037</v>
      </c>
      <c r="P73" s="35">
        <v>2.5706862566468442E-2</v>
      </c>
      <c r="Q73" s="35">
        <v>19752.697599928928</v>
      </c>
      <c r="R73" s="35">
        <v>1220.4937206042566</v>
      </c>
      <c r="S73" s="35">
        <v>73587.525278388348</v>
      </c>
      <c r="T73" s="35">
        <v>50280.154775338604</v>
      </c>
      <c r="U73" s="35">
        <v>2051.9652559168871</v>
      </c>
      <c r="V73" s="35">
        <v>9.0525759961157994E-3</v>
      </c>
      <c r="W73" s="35">
        <v>9588.014383373793</v>
      </c>
      <c r="X73" s="35">
        <v>2.0989263501988261E-2</v>
      </c>
      <c r="Y73" s="35">
        <v>0.11597669199754805</v>
      </c>
      <c r="Z73" s="35">
        <v>3185.9000128532325</v>
      </c>
      <c r="AA73" s="35">
        <v>3.5669719341381613E-3</v>
      </c>
    </row>
    <row r="75" spans="1:27"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collapsed="1"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x14ac:dyDescent="0.35">
      <c r="A78" s="31" t="s">
        <v>123</v>
      </c>
      <c r="B78" s="31" t="s">
        <v>18</v>
      </c>
      <c r="C78" s="34">
        <v>0</v>
      </c>
      <c r="D78" s="34">
        <v>2.3426684688700298E-2</v>
      </c>
      <c r="E78" s="34">
        <v>5.4373633859672605E-3</v>
      </c>
      <c r="F78" s="34">
        <v>1.9898544897315202E-4</v>
      </c>
      <c r="G78" s="34">
        <v>1.9355776579575999E-5</v>
      </c>
      <c r="H78" s="34">
        <v>7.8007417846529903E-4</v>
      </c>
      <c r="I78" s="34">
        <v>4.0081198981923498E-4</v>
      </c>
      <c r="J78" s="34">
        <v>9.3728747786431602E-4</v>
      </c>
      <c r="K78" s="34">
        <v>2.3104222916085198E-3</v>
      </c>
      <c r="L78" s="34">
        <v>2.2097454099035598E-3</v>
      </c>
      <c r="M78" s="34">
        <v>1.40919094686395E-5</v>
      </c>
      <c r="N78" s="34">
        <v>4.1101677843508799E-3</v>
      </c>
      <c r="O78" s="34">
        <v>2.4295081203772401E-4</v>
      </c>
      <c r="P78" s="34">
        <v>1.7597757627102901E-5</v>
      </c>
      <c r="Q78" s="34">
        <v>1.06162378705326E-4</v>
      </c>
      <c r="R78" s="34">
        <v>1.85464125592154E-3</v>
      </c>
      <c r="S78" s="34">
        <v>3.5330815261746E-3</v>
      </c>
      <c r="T78" s="34">
        <v>7.7594895099524592E-4</v>
      </c>
      <c r="U78" s="34">
        <v>8.7348984755780006E-4</v>
      </c>
      <c r="V78" s="34">
        <v>4.309745622438E-6</v>
      </c>
      <c r="W78" s="34">
        <v>1.9006850582285999E-3</v>
      </c>
      <c r="X78" s="34">
        <v>3.6145541387384E-5</v>
      </c>
      <c r="Y78" s="34">
        <v>7.2144516424590002E-6</v>
      </c>
      <c r="Z78" s="34">
        <v>2.9586042724829101E-5</v>
      </c>
      <c r="AA78" s="34">
        <v>9.7471600222799999E-6</v>
      </c>
    </row>
    <row r="79" spans="1:27"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x14ac:dyDescent="0.35">
      <c r="A80" s="31" t="s">
        <v>123</v>
      </c>
      <c r="B80" s="31" t="s">
        <v>63</v>
      </c>
      <c r="C80" s="34">
        <v>1.64299526879664E-2</v>
      </c>
      <c r="D80" s="34">
        <v>4.3375507058356002E-4</v>
      </c>
      <c r="E80" s="34">
        <v>9.74599852235204E-4</v>
      </c>
      <c r="F80" s="34">
        <v>8.0577047913516593E-4</v>
      </c>
      <c r="G80" s="34">
        <v>6.7444782548085002E-4</v>
      </c>
      <c r="H80" s="34">
        <v>8.25683143755E-4</v>
      </c>
      <c r="I80" s="34">
        <v>7.4766909203889003E-4</v>
      </c>
      <c r="J80" s="34">
        <v>7.5544915056299994E-4</v>
      </c>
      <c r="K80" s="34">
        <v>7.8691662983984599E-4</v>
      </c>
      <c r="L80" s="34">
        <v>8.1698538415663998E-4</v>
      </c>
      <c r="M80" s="34">
        <v>5.4707983057666399E-4</v>
      </c>
      <c r="N80" s="34">
        <v>8.3029331954744001E-4</v>
      </c>
      <c r="O80" s="34">
        <v>6.86247857421499E-4</v>
      </c>
      <c r="P80" s="34">
        <v>4.4581489818791998E-4</v>
      </c>
      <c r="Q80" s="34">
        <v>5.82702771403005E-4</v>
      </c>
      <c r="R80" s="34">
        <v>6.0776373663972002E-4</v>
      </c>
      <c r="S80" s="34">
        <v>1.7656843851932499E-3</v>
      </c>
      <c r="T80" s="34">
        <v>9.1080493941959995E-5</v>
      </c>
      <c r="U80" s="34">
        <v>2.15271118379993E-3</v>
      </c>
      <c r="V80" s="34">
        <v>6.0401609196705004E-5</v>
      </c>
      <c r="W80" s="34">
        <v>3.9570497577959903E-4</v>
      </c>
      <c r="X80" s="34">
        <v>4.1702035494382398E-5</v>
      </c>
      <c r="Y80" s="34">
        <v>3.1288497205688801E-5</v>
      </c>
      <c r="Z80" s="34">
        <v>8.4251425243303502E-4</v>
      </c>
      <c r="AA80" s="34">
        <v>1.41015566341981E-5</v>
      </c>
    </row>
    <row r="81" spans="1:27" x14ac:dyDescent="0.35">
      <c r="A81" s="31" t="s">
        <v>123</v>
      </c>
      <c r="B81" s="31" t="s">
        <v>62</v>
      </c>
      <c r="C81" s="34">
        <v>0</v>
      </c>
      <c r="D81" s="34">
        <v>0</v>
      </c>
      <c r="E81" s="34">
        <v>0</v>
      </c>
      <c r="F81" s="34">
        <v>0</v>
      </c>
      <c r="G81" s="34">
        <v>0</v>
      </c>
      <c r="H81" s="34">
        <v>0</v>
      </c>
      <c r="I81" s="34">
        <v>0</v>
      </c>
      <c r="J81" s="34">
        <v>0</v>
      </c>
      <c r="K81" s="34">
        <v>0</v>
      </c>
      <c r="L81" s="34">
        <v>0</v>
      </c>
      <c r="M81" s="34">
        <v>0</v>
      </c>
      <c r="N81" s="34">
        <v>0</v>
      </c>
      <c r="O81" s="34">
        <v>0</v>
      </c>
      <c r="P81" s="34">
        <v>0</v>
      </c>
      <c r="Q81" s="34">
        <v>0</v>
      </c>
      <c r="R81" s="34">
        <v>0</v>
      </c>
      <c r="S81" s="34">
        <v>0</v>
      </c>
      <c r="T81" s="34">
        <v>0</v>
      </c>
      <c r="U81" s="34">
        <v>0</v>
      </c>
      <c r="V81" s="34">
        <v>0</v>
      </c>
      <c r="W81" s="34">
        <v>0</v>
      </c>
      <c r="X81" s="34">
        <v>0</v>
      </c>
      <c r="Y81" s="34">
        <v>0</v>
      </c>
      <c r="Z81" s="34">
        <v>0</v>
      </c>
      <c r="AA81" s="34">
        <v>0</v>
      </c>
    </row>
    <row r="82" spans="1:27" x14ac:dyDescent="0.35">
      <c r="A82" s="31" t="s">
        <v>123</v>
      </c>
      <c r="B82" s="31" t="s">
        <v>66</v>
      </c>
      <c r="C82" s="34">
        <v>0</v>
      </c>
      <c r="D82" s="34">
        <v>0.91272171909172295</v>
      </c>
      <c r="E82" s="34">
        <v>0.5476966695873412</v>
      </c>
      <c r="F82" s="34">
        <v>1.0925366969627429E-2</v>
      </c>
      <c r="G82" s="34">
        <v>2.3596951067719825E-3</v>
      </c>
      <c r="H82" s="34">
        <v>2.20973273755154E-2</v>
      </c>
      <c r="I82" s="34">
        <v>4.8527599701393125E-3</v>
      </c>
      <c r="J82" s="34">
        <v>0.20044570199493061</v>
      </c>
      <c r="K82" s="34">
        <v>0.39312296178769157</v>
      </c>
      <c r="L82" s="34">
        <v>0.53506784033988253</v>
      </c>
      <c r="M82" s="34">
        <v>8.1891191730476694E-4</v>
      </c>
      <c r="N82" s="34">
        <v>60789.332922433918</v>
      </c>
      <c r="O82" s="34">
        <v>2.0429464716353791E-3</v>
      </c>
      <c r="P82" s="34">
        <v>1.3051068838253407E-3</v>
      </c>
      <c r="Q82" s="34">
        <v>2.075379211960192E-3</v>
      </c>
      <c r="R82" s="34">
        <v>63957.585227257579</v>
      </c>
      <c r="S82" s="34">
        <v>3334.7856366405877</v>
      </c>
      <c r="T82" s="34">
        <v>7367.0232334977827</v>
      </c>
      <c r="U82" s="34">
        <v>3.9961964137007347E-3</v>
      </c>
      <c r="V82" s="34">
        <v>7.060746353638838E-4</v>
      </c>
      <c r="W82" s="34">
        <v>6757.5257996455221</v>
      </c>
      <c r="X82" s="34">
        <v>2.7316839021500916E-3</v>
      </c>
      <c r="Y82" s="34">
        <v>8.0470769331277502E-4</v>
      </c>
      <c r="Z82" s="34">
        <v>8.5955713873651267E-4</v>
      </c>
      <c r="AA82" s="34">
        <v>7.5767455028156582E-4</v>
      </c>
    </row>
    <row r="83" spans="1:27" x14ac:dyDescent="0.35">
      <c r="A83" s="31" t="s">
        <v>123</v>
      </c>
      <c r="B83" s="31" t="s">
        <v>65</v>
      </c>
      <c r="C83" s="34">
        <v>3.6829937128998201E-2</v>
      </c>
      <c r="D83" s="34">
        <v>1.3063427572658399E-2</v>
      </c>
      <c r="E83" s="34">
        <v>2.43451450276576E-3</v>
      </c>
      <c r="F83" s="34">
        <v>2.25210685438239E-5</v>
      </c>
      <c r="G83" s="34">
        <v>1.5345832140149901E-2</v>
      </c>
      <c r="H83" s="34">
        <v>2.0452479408952801E-2</v>
      </c>
      <c r="I83" s="34">
        <v>3.11203305526338E-3</v>
      </c>
      <c r="J83" s="34">
        <v>1.6722810789630001E-3</v>
      </c>
      <c r="K83" s="34">
        <v>2.5843256521771198E-2</v>
      </c>
      <c r="L83" s="34">
        <v>5.5018251535104E-2</v>
      </c>
      <c r="M83" s="34">
        <v>5.1747855398648904E-5</v>
      </c>
      <c r="N83" s="34">
        <v>6.2960405666380198E-2</v>
      </c>
      <c r="O83" s="34">
        <v>6.1189629759143908E-5</v>
      </c>
      <c r="P83" s="34">
        <v>1.1323807911353701E-5</v>
      </c>
      <c r="Q83" s="34">
        <v>3.2844571799195997E-5</v>
      </c>
      <c r="R83" s="34">
        <v>5.6335327484794198E-4</v>
      </c>
      <c r="S83" s="34">
        <v>6.5523411644339907E-4</v>
      </c>
      <c r="T83" s="34">
        <v>8.9184813512617495E-3</v>
      </c>
      <c r="U83" s="34">
        <v>7.0761301450370006E-5</v>
      </c>
      <c r="V83" s="34">
        <v>2.5647424958452501E-5</v>
      </c>
      <c r="W83" s="34">
        <v>1.8569499347393999E-2</v>
      </c>
      <c r="X83" s="34">
        <v>1.9646397095893602E-3</v>
      </c>
      <c r="Y83" s="34">
        <v>1.8490701084764998E-5</v>
      </c>
      <c r="Z83" s="34">
        <v>5.8424722726600702E-5</v>
      </c>
      <c r="AA83" s="34">
        <v>2.6870039351109199E-5</v>
      </c>
    </row>
    <row r="84" spans="1:27" x14ac:dyDescent="0.35">
      <c r="A84" s="31" t="s">
        <v>123</v>
      </c>
      <c r="B84" s="31" t="s">
        <v>34</v>
      </c>
      <c r="C84" s="34">
        <v>8.1276167005340391E-2</v>
      </c>
      <c r="D84" s="34">
        <v>8.8325409424914005E-4</v>
      </c>
      <c r="E84" s="34">
        <v>0</v>
      </c>
      <c r="F84" s="34">
        <v>0</v>
      </c>
      <c r="G84" s="34">
        <v>8.2303503171556004E-5</v>
      </c>
      <c r="H84" s="34">
        <v>2.92847979528152E-2</v>
      </c>
      <c r="I84" s="34">
        <v>2.9198724547450698E-2</v>
      </c>
      <c r="J84" s="34">
        <v>1.06231125735354E-2</v>
      </c>
      <c r="K84" s="34">
        <v>1.1991163078041799E-5</v>
      </c>
      <c r="L84" s="34">
        <v>0.118679427859974</v>
      </c>
      <c r="M84" s="34">
        <v>2.1413062375147302E-2</v>
      </c>
      <c r="N84" s="34">
        <v>3.97711068935519E-2</v>
      </c>
      <c r="O84" s="34">
        <v>1.2847238481551E-4</v>
      </c>
      <c r="P84" s="34">
        <v>3.5165454101093702E-5</v>
      </c>
      <c r="Q84" s="34">
        <v>2.2446512981238598E-5</v>
      </c>
      <c r="R84" s="34">
        <v>9.9019398599525909E-6</v>
      </c>
      <c r="S84" s="34">
        <v>6.9182272261150406E-3</v>
      </c>
      <c r="T84" s="34">
        <v>1.8943861836836998E-5</v>
      </c>
      <c r="U84" s="34">
        <v>5.2485246272619399E-2</v>
      </c>
      <c r="V84" s="34">
        <v>4.5750724367439198E-4</v>
      </c>
      <c r="W84" s="34">
        <v>1.6170063753834001E-2</v>
      </c>
      <c r="X84" s="34">
        <v>3.8100626591754501E-4</v>
      </c>
      <c r="Y84" s="34">
        <v>5.2257104545260001E-4</v>
      </c>
      <c r="Z84" s="34">
        <v>7.8907846154156799E-3</v>
      </c>
      <c r="AA84" s="34">
        <v>2.10726362321864E-4</v>
      </c>
    </row>
    <row r="85" spans="1:27" x14ac:dyDescent="0.35">
      <c r="A85" s="31" t="s">
        <v>123</v>
      </c>
      <c r="B85" s="31" t="s">
        <v>70</v>
      </c>
      <c r="C85" s="34">
        <v>0</v>
      </c>
      <c r="D85" s="34">
        <v>0</v>
      </c>
      <c r="E85" s="34">
        <v>0</v>
      </c>
      <c r="F85" s="34">
        <v>0.19657139703040499</v>
      </c>
      <c r="G85" s="34">
        <v>2.10552109995031E-2</v>
      </c>
      <c r="H85" s="34">
        <v>7.0659267143101997E-3</v>
      </c>
      <c r="I85" s="34">
        <v>1.18669245405136E-2</v>
      </c>
      <c r="J85" s="34">
        <v>1.0210738062072001E-2</v>
      </c>
      <c r="K85" s="34">
        <v>5.4358092097289206E-3</v>
      </c>
      <c r="L85" s="34">
        <v>4.3967000634735996E-3</v>
      </c>
      <c r="M85" s="34">
        <v>1.7977048199107098E-2</v>
      </c>
      <c r="N85" s="34">
        <v>1.5808069242231403E-2</v>
      </c>
      <c r="O85" s="34">
        <v>5.5096139679399999E-3</v>
      </c>
      <c r="P85" s="34">
        <v>1.0178159598150599E-2</v>
      </c>
      <c r="Q85" s="34">
        <v>9.835368298284481E-3</v>
      </c>
      <c r="R85" s="34">
        <v>6.7891612915318603E-2</v>
      </c>
      <c r="S85" s="34">
        <v>0.12754463011849801</v>
      </c>
      <c r="T85" s="34">
        <v>2.53066098292679E-3</v>
      </c>
      <c r="U85" s="34">
        <v>0.16721175118614098</v>
      </c>
      <c r="V85" s="34">
        <v>8.8532449782787999E-4</v>
      </c>
      <c r="W85" s="34">
        <v>2.49081337607364E-2</v>
      </c>
      <c r="X85" s="34">
        <v>5.8840500379897596E-4</v>
      </c>
      <c r="Y85" s="34">
        <v>4.1697376776847998E-4</v>
      </c>
      <c r="Z85" s="34">
        <v>2.7238907674112999E-4</v>
      </c>
      <c r="AA85" s="34">
        <v>1.3843072442028801E-4</v>
      </c>
    </row>
    <row r="86" spans="1:27" x14ac:dyDescent="0.35">
      <c r="A86" s="31" t="s">
        <v>123</v>
      </c>
      <c r="B86" s="31" t="s">
        <v>52</v>
      </c>
      <c r="C86" s="34">
        <v>0</v>
      </c>
      <c r="D86" s="34">
        <v>0</v>
      </c>
      <c r="E86" s="34">
        <v>0</v>
      </c>
      <c r="F86" s="34">
        <v>0</v>
      </c>
      <c r="G86" s="34">
        <v>0</v>
      </c>
      <c r="H86" s="34">
        <v>0</v>
      </c>
      <c r="I86" s="34">
        <v>0</v>
      </c>
      <c r="J86" s="34">
        <v>0</v>
      </c>
      <c r="K86" s="34">
        <v>0</v>
      </c>
      <c r="L86" s="34">
        <v>0</v>
      </c>
      <c r="M86" s="34">
        <v>0</v>
      </c>
      <c r="N86" s="34">
        <v>0</v>
      </c>
      <c r="O86" s="34">
        <v>0</v>
      </c>
      <c r="P86" s="34">
        <v>0</v>
      </c>
      <c r="Q86" s="34">
        <v>0</v>
      </c>
      <c r="R86" s="34">
        <v>0</v>
      </c>
      <c r="S86" s="34">
        <v>0</v>
      </c>
      <c r="T86" s="34">
        <v>0</v>
      </c>
      <c r="U86" s="34">
        <v>0</v>
      </c>
      <c r="V86" s="34">
        <v>0</v>
      </c>
      <c r="W86" s="34">
        <v>0</v>
      </c>
      <c r="X86" s="34">
        <v>0</v>
      </c>
      <c r="Y86" s="34">
        <v>0</v>
      </c>
      <c r="Z86" s="34">
        <v>0</v>
      </c>
      <c r="AA86" s="34">
        <v>0</v>
      </c>
    </row>
    <row r="87" spans="1:27" x14ac:dyDescent="0.35">
      <c r="A87" s="38" t="s">
        <v>127</v>
      </c>
      <c r="B87" s="38"/>
      <c r="C87" s="35">
        <v>5.3259889816964598E-2</v>
      </c>
      <c r="D87" s="35">
        <v>0.94964558642366526</v>
      </c>
      <c r="E87" s="35">
        <v>0.55654314732830945</v>
      </c>
      <c r="F87" s="35">
        <v>1.1952643966279573E-2</v>
      </c>
      <c r="G87" s="35">
        <v>1.839933084898231E-2</v>
      </c>
      <c r="H87" s="35">
        <v>4.41555641066885E-2</v>
      </c>
      <c r="I87" s="35">
        <v>9.1132741072608176E-3</v>
      </c>
      <c r="J87" s="35">
        <v>0.20381071970232092</v>
      </c>
      <c r="K87" s="35">
        <v>0.42206355723091116</v>
      </c>
      <c r="L87" s="35">
        <v>0.59311282266904675</v>
      </c>
      <c r="M87" s="35">
        <v>1.4318315127487193E-3</v>
      </c>
      <c r="N87" s="35">
        <v>60789.40082330069</v>
      </c>
      <c r="O87" s="35">
        <v>3.0333347708537458E-3</v>
      </c>
      <c r="P87" s="35">
        <v>1.7798433475517174E-3</v>
      </c>
      <c r="Q87" s="35">
        <v>2.7970889338677189E-3</v>
      </c>
      <c r="R87" s="35">
        <v>63957.588253015849</v>
      </c>
      <c r="S87" s="35">
        <v>3334.7915906406156</v>
      </c>
      <c r="T87" s="35">
        <v>7367.0330190085788</v>
      </c>
      <c r="U87" s="35">
        <v>7.0931587465088344E-3</v>
      </c>
      <c r="V87" s="35">
        <v>7.9643341514147928E-4</v>
      </c>
      <c r="W87" s="35">
        <v>6757.5466655349028</v>
      </c>
      <c r="X87" s="35">
        <v>4.7741711886212183E-3</v>
      </c>
      <c r="Y87" s="35">
        <v>8.6170134324568782E-4</v>
      </c>
      <c r="Z87" s="35">
        <v>1.7900821566209774E-3</v>
      </c>
      <c r="AA87" s="35">
        <v>8.0839330628915314E-4</v>
      </c>
    </row>
  </sheetData>
  <sheetProtection algorithmName="SHA-512" hashValue="BsFpb/hPuZDGmWQNVtA4+h7K6BNjKoQP2Uqnx+mUb3yffudJBjIEsYyMdj0ewsQjiqM9WnGooqAKeJMLzzp9Nw==" saltValue="W/ZFCcHnaFWi/8dGPIOQrg==" spinCount="100000" sheet="1" objects="1" scenarios="1"/>
  <mergeCells count="7">
    <mergeCell ref="A87:B87"/>
    <mergeCell ref="B2:V3"/>
    <mergeCell ref="A17:B17"/>
    <mergeCell ref="A31:B31"/>
    <mergeCell ref="A45:B45"/>
    <mergeCell ref="A59:B59"/>
    <mergeCell ref="A73:B7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E600"/>
  </sheetPr>
  <dimension ref="A1:E24"/>
  <sheetViews>
    <sheetView showGridLines="0" zoomScaleNormal="100" workbookViewId="0"/>
  </sheetViews>
  <sheetFormatPr defaultColWidth="9.1796875" defaultRowHeight="14.5" x14ac:dyDescent="0.35"/>
  <cols>
    <col min="1" max="1" width="9.1796875" customWidth="1"/>
    <col min="2" max="2" width="100.7265625" customWidth="1"/>
    <col min="3" max="3" width="9.1796875" customWidth="1"/>
  </cols>
  <sheetData>
    <row r="1" spans="1:5" x14ac:dyDescent="0.35">
      <c r="A1" s="2" t="s">
        <v>1</v>
      </c>
    </row>
    <row r="3" spans="1:5" ht="72.5" x14ac:dyDescent="0.35">
      <c r="A3" s="3"/>
      <c r="B3" s="4" t="s">
        <v>2</v>
      </c>
      <c r="D3" s="5"/>
      <c r="E3" s="5"/>
    </row>
    <row r="4" spans="1:5" ht="87" x14ac:dyDescent="0.35">
      <c r="A4" s="3"/>
      <c r="B4" s="4" t="s">
        <v>155</v>
      </c>
    </row>
    <row r="5" spans="1:5" ht="58" x14ac:dyDescent="0.35">
      <c r="A5" s="3"/>
      <c r="B5" s="4" t="s">
        <v>3</v>
      </c>
    </row>
    <row r="6" spans="1:5" ht="72.5" x14ac:dyDescent="0.35">
      <c r="A6" s="3"/>
      <c r="B6" s="4" t="s">
        <v>4</v>
      </c>
    </row>
    <row r="7" spans="1:5" ht="58" x14ac:dyDescent="0.35">
      <c r="A7" s="3"/>
      <c r="B7" s="4" t="s">
        <v>5</v>
      </c>
    </row>
    <row r="8" spans="1:5" ht="58" x14ac:dyDescent="0.35">
      <c r="A8" s="3"/>
      <c r="B8" s="4" t="s">
        <v>6</v>
      </c>
    </row>
    <row r="9" spans="1:5" ht="58" x14ac:dyDescent="0.35">
      <c r="A9" s="3"/>
      <c r="B9" s="4" t="s">
        <v>7</v>
      </c>
    </row>
    <row r="10" spans="1:5" ht="72.5" x14ac:dyDescent="0.35">
      <c r="A10" s="3"/>
      <c r="B10" s="4" t="s">
        <v>8</v>
      </c>
    </row>
    <row r="11" spans="1:5" ht="116" x14ac:dyDescent="0.35">
      <c r="A11" s="3"/>
      <c r="B11" s="4" t="s">
        <v>9</v>
      </c>
    </row>
    <row r="12" spans="1:5" ht="58" x14ac:dyDescent="0.35">
      <c r="A12" s="3"/>
      <c r="B12" s="4" t="s">
        <v>10</v>
      </c>
    </row>
    <row r="13" spans="1:5" ht="119.25" customHeight="1" x14ac:dyDescent="0.35">
      <c r="A13" s="3"/>
      <c r="B13" s="4" t="s">
        <v>11</v>
      </c>
    </row>
    <row r="14" spans="1:5" ht="87" x14ac:dyDescent="0.35">
      <c r="A14" s="3"/>
      <c r="B14" s="4" t="s">
        <v>12</v>
      </c>
    </row>
    <row r="15" spans="1:5" x14ac:dyDescent="0.35">
      <c r="A15" s="3"/>
      <c r="B15" s="4" t="s">
        <v>13</v>
      </c>
    </row>
    <row r="16" spans="1:5" x14ac:dyDescent="0.35">
      <c r="A16" s="3"/>
      <c r="B16" s="4"/>
    </row>
    <row r="17" spans="1:2" x14ac:dyDescent="0.35">
      <c r="A17" s="3"/>
      <c r="B17" s="4"/>
    </row>
    <row r="18" spans="1:2" x14ac:dyDescent="0.35">
      <c r="A18" s="3"/>
      <c r="B18" s="4"/>
    </row>
    <row r="19" spans="1:2" x14ac:dyDescent="0.35">
      <c r="A19" s="3"/>
      <c r="B19" s="4"/>
    </row>
    <row r="20" spans="1:2" x14ac:dyDescent="0.35">
      <c r="A20" s="3"/>
      <c r="B20" s="4"/>
    </row>
    <row r="21" spans="1:2" x14ac:dyDescent="0.35">
      <c r="A21" s="3"/>
      <c r="B21" s="6"/>
    </row>
    <row r="22" spans="1:2" x14ac:dyDescent="0.35">
      <c r="A22" s="3"/>
      <c r="B22" s="6"/>
    </row>
    <row r="23" spans="1:2" x14ac:dyDescent="0.35">
      <c r="A23" s="3"/>
      <c r="B23" s="6"/>
    </row>
    <row r="24" spans="1:2" x14ac:dyDescent="0.35">
      <c r="A24" s="3"/>
      <c r="B24" s="6"/>
    </row>
  </sheetData>
  <sheetProtection algorithmName="SHA-512" hashValue="p9I1l6qZuJRMCSEuTJku57EGcWIDoLeDFjeLD2Y5HoME9z6rYZO7SqzUq1v2avAG0Ngh8TxnOEfl5iaIFfg6TA==" saltValue="BivU+Vui2nayapHgPZM6NQ==" spinCount="100000" sheet="1" objects="1" scenarios="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tabColor theme="7" tint="0.39997558519241921"/>
  </sheetPr>
  <dimension ref="A1:AA87"/>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148</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76</v>
      </c>
      <c r="B2" s="18" t="s">
        <v>131</v>
      </c>
    </row>
    <row r="3" spans="1:27" x14ac:dyDescent="0.35">
      <c r="B3" s="18"/>
    </row>
    <row r="4" spans="1:27" x14ac:dyDescent="0.35">
      <c r="A4" s="18" t="s">
        <v>116</v>
      </c>
      <c r="B4" s="18"/>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1796323.504</v>
      </c>
      <c r="D6" s="34">
        <v>1435067.4240000001</v>
      </c>
      <c r="E6" s="34">
        <v>1488608.3959999999</v>
      </c>
      <c r="F6" s="34">
        <v>1399132.1379999998</v>
      </c>
      <c r="G6" s="34">
        <v>1250361.3389999999</v>
      </c>
      <c r="H6" s="34">
        <v>1180908.0759999999</v>
      </c>
      <c r="I6" s="34">
        <v>1123087.5320000001</v>
      </c>
      <c r="J6" s="34">
        <v>1040356.906000243</v>
      </c>
      <c r="K6" s="34">
        <v>1019074.6990002232</v>
      </c>
      <c r="L6" s="34">
        <v>980881.9910002104</v>
      </c>
      <c r="M6" s="34">
        <v>914145.57600020187</v>
      </c>
      <c r="N6" s="34">
        <v>784988.51300019142</v>
      </c>
      <c r="O6" s="34">
        <v>770196.20100018429</v>
      </c>
      <c r="P6" s="34">
        <v>723018.05900017684</v>
      </c>
      <c r="Q6" s="34">
        <v>387537.3660001689</v>
      </c>
      <c r="R6" s="34">
        <v>353780.95500015648</v>
      </c>
      <c r="S6" s="34">
        <v>273710.93400014751</v>
      </c>
      <c r="T6" s="34">
        <v>266564.03100013884</v>
      </c>
      <c r="U6" s="34">
        <v>244964.78500013018</v>
      </c>
      <c r="V6" s="34">
        <v>217479.83200012057</v>
      </c>
      <c r="W6" s="34">
        <v>205898.10300011386</v>
      </c>
      <c r="X6" s="34">
        <v>104393.7995001075</v>
      </c>
      <c r="Y6" s="34">
        <v>79954.991500102144</v>
      </c>
      <c r="Z6" s="34">
        <v>60020.891000095849</v>
      </c>
      <c r="AA6" s="34">
        <v>44806.413000090572</v>
      </c>
    </row>
    <row r="7" spans="1:27" x14ac:dyDescent="0.35">
      <c r="A7" s="31" t="s">
        <v>38</v>
      </c>
      <c r="B7" s="31" t="s">
        <v>68</v>
      </c>
      <c r="C7" s="34">
        <v>229539.65400000001</v>
      </c>
      <c r="D7" s="34">
        <v>198493.78599999999</v>
      </c>
      <c r="E7" s="34">
        <v>202330.4</v>
      </c>
      <c r="F7" s="34">
        <v>194250.54500000001</v>
      </c>
      <c r="G7" s="34">
        <v>187473.43700000001</v>
      </c>
      <c r="H7" s="34">
        <v>174430.016</v>
      </c>
      <c r="I7" s="34">
        <v>156814.74299999999</v>
      </c>
      <c r="J7" s="34">
        <v>151071.71500003297</v>
      </c>
      <c r="K7" s="34">
        <v>125267.94900003115</v>
      </c>
      <c r="L7" s="34">
        <v>118929.0360000294</v>
      </c>
      <c r="M7" s="34">
        <v>101681.66500002793</v>
      </c>
      <c r="N7" s="34">
        <v>85123.275000026217</v>
      </c>
      <c r="O7" s="34">
        <v>80794.130000024757</v>
      </c>
      <c r="P7" s="34">
        <v>76792.978000023373</v>
      </c>
      <c r="Q7" s="34">
        <v>71239.1310000222</v>
      </c>
      <c r="R7" s="34">
        <v>65324.117000020837</v>
      </c>
      <c r="S7" s="34">
        <v>58455.104000019674</v>
      </c>
      <c r="T7" s="34">
        <v>52774.559500018579</v>
      </c>
      <c r="U7" s="34">
        <v>52484.871000017651</v>
      </c>
      <c r="V7" s="34">
        <v>51811.817500016572</v>
      </c>
      <c r="W7" s="34">
        <v>48540.099000015645</v>
      </c>
      <c r="X7" s="34">
        <v>45171.619000014776</v>
      </c>
      <c r="Y7" s="34">
        <v>42902.193500014037</v>
      </c>
      <c r="Z7" s="34">
        <v>40128.11950001317</v>
      </c>
      <c r="AA7" s="34">
        <v>38400.576000012443</v>
      </c>
    </row>
    <row r="8" spans="1:27" x14ac:dyDescent="0.35">
      <c r="A8" s="31" t="s">
        <v>38</v>
      </c>
      <c r="B8" s="31" t="s">
        <v>18</v>
      </c>
      <c r="C8" s="34">
        <v>159485.332964</v>
      </c>
      <c r="D8" s="34">
        <v>129723.57828572999</v>
      </c>
      <c r="E8" s="34">
        <v>102014.24109291201</v>
      </c>
      <c r="F8" s="34">
        <v>99816.234651253006</v>
      </c>
      <c r="G8" s="34">
        <v>111441.712586699</v>
      </c>
      <c r="H8" s="34">
        <v>109186.18810877</v>
      </c>
      <c r="I8" s="34">
        <v>105684.83526266101</v>
      </c>
      <c r="J8" s="34">
        <v>102197.81087142801</v>
      </c>
      <c r="K8" s="34">
        <v>100801.12904466999</v>
      </c>
      <c r="L8" s="34">
        <v>97127.931540184989</v>
      </c>
      <c r="M8" s="34">
        <v>91844.015052194998</v>
      </c>
      <c r="N8" s="34">
        <v>197293.07042796002</v>
      </c>
      <c r="O8" s="34">
        <v>221112.26856645601</v>
      </c>
      <c r="P8" s="34">
        <v>143050.86276659</v>
      </c>
      <c r="Q8" s="34">
        <v>279217.22078367998</v>
      </c>
      <c r="R8" s="34">
        <v>154224.75232935403</v>
      </c>
      <c r="S8" s="34">
        <v>157688.49330723501</v>
      </c>
      <c r="T8" s="34">
        <v>163743.54332490001</v>
      </c>
      <c r="U8" s="34">
        <v>149200.13600912999</v>
      </c>
      <c r="V8" s="34">
        <v>113357.82731054</v>
      </c>
      <c r="W8" s="34">
        <v>134434.94293594002</v>
      </c>
      <c r="X8" s="34">
        <v>282470.41567803995</v>
      </c>
      <c r="Y8" s="34">
        <v>211299.71895899999</v>
      </c>
      <c r="Z8" s="34">
        <v>167138.39168119</v>
      </c>
      <c r="AA8" s="34">
        <v>132511.90670167</v>
      </c>
    </row>
    <row r="9" spans="1:27" x14ac:dyDescent="0.35">
      <c r="A9" s="31" t="s">
        <v>38</v>
      </c>
      <c r="B9" s="31" t="s">
        <v>30</v>
      </c>
      <c r="C9" s="34">
        <v>62619.347999999998</v>
      </c>
      <c r="D9" s="34">
        <v>61149.5815</v>
      </c>
      <c r="E9" s="34">
        <v>65262.691200000001</v>
      </c>
      <c r="F9" s="34">
        <v>7246.3704399999997</v>
      </c>
      <c r="G9" s="34">
        <v>6451.4585526999999</v>
      </c>
      <c r="H9" s="34">
        <v>6803.933</v>
      </c>
      <c r="I9" s="34">
        <v>6245.8136000000004</v>
      </c>
      <c r="J9" s="34">
        <v>5969.0542713489995</v>
      </c>
      <c r="K9" s="34">
        <v>5698.183008</v>
      </c>
      <c r="L9" s="34">
        <v>5579.4372199999998</v>
      </c>
      <c r="M9" s="34">
        <v>5782.4735600000004</v>
      </c>
      <c r="N9" s="34">
        <v>7670.6408000000001</v>
      </c>
      <c r="O9" s="34">
        <v>6152.1961999999994</v>
      </c>
      <c r="P9" s="34">
        <v>8134.2253000000001</v>
      </c>
      <c r="Q9" s="34">
        <v>8495.2379999999994</v>
      </c>
      <c r="R9" s="34">
        <v>3544.2655</v>
      </c>
      <c r="S9" s="34">
        <v>6354.8344999999999</v>
      </c>
      <c r="T9" s="34">
        <v>6078.4539999999997</v>
      </c>
      <c r="U9" s="34">
        <v>0</v>
      </c>
      <c r="V9" s="34">
        <v>0</v>
      </c>
      <c r="W9" s="34">
        <v>0</v>
      </c>
      <c r="X9" s="34">
        <v>0</v>
      </c>
      <c r="Y9" s="34">
        <v>0</v>
      </c>
      <c r="Z9" s="34">
        <v>0</v>
      </c>
      <c r="AA9" s="34">
        <v>0</v>
      </c>
    </row>
    <row r="10" spans="1:27" x14ac:dyDescent="0.35">
      <c r="A10" s="31" t="s">
        <v>38</v>
      </c>
      <c r="B10" s="31" t="s">
        <v>63</v>
      </c>
      <c r="C10" s="34">
        <v>7155.054703457</v>
      </c>
      <c r="D10" s="34">
        <v>6906.3295040490002</v>
      </c>
      <c r="E10" s="34">
        <v>10950.885084308002</v>
      </c>
      <c r="F10" s="34">
        <v>1737.4417568459999</v>
      </c>
      <c r="G10" s="34">
        <v>39.864489421000002</v>
      </c>
      <c r="H10" s="34">
        <v>620.47432331599987</v>
      </c>
      <c r="I10" s="34">
        <v>179.00735440900004</v>
      </c>
      <c r="J10" s="34">
        <v>107.92077700899998</v>
      </c>
      <c r="K10" s="34">
        <v>37.535922642999999</v>
      </c>
      <c r="L10" s="34">
        <v>532.65848044500012</v>
      </c>
      <c r="M10" s="34">
        <v>748.11652193150007</v>
      </c>
      <c r="N10" s="34">
        <v>10642.41084712</v>
      </c>
      <c r="O10" s="34">
        <v>10661.731123126001</v>
      </c>
      <c r="P10" s="34">
        <v>6365.9119858019994</v>
      </c>
      <c r="Q10" s="34">
        <v>50447.899878381992</v>
      </c>
      <c r="R10" s="34">
        <v>37630.317119601001</v>
      </c>
      <c r="S10" s="34">
        <v>56181.367059300006</v>
      </c>
      <c r="T10" s="34">
        <v>52787.757173528997</v>
      </c>
      <c r="U10" s="34">
        <v>77121.940767887994</v>
      </c>
      <c r="V10" s="34">
        <v>63843.682003319998</v>
      </c>
      <c r="W10" s="34">
        <v>92139.390579588988</v>
      </c>
      <c r="X10" s="34">
        <v>121969.61734302301</v>
      </c>
      <c r="Y10" s="34">
        <v>163226.181037612</v>
      </c>
      <c r="Z10" s="34">
        <v>89732.240219970001</v>
      </c>
      <c r="AA10" s="34">
        <v>91892.510197819982</v>
      </c>
    </row>
    <row r="11" spans="1:27" x14ac:dyDescent="0.35">
      <c r="A11" s="31" t="s">
        <v>38</v>
      </c>
      <c r="B11" s="31" t="s">
        <v>62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row>
    <row r="12" spans="1:27" x14ac:dyDescent="0.35">
      <c r="A12" s="31" t="s">
        <v>38</v>
      </c>
      <c r="B12" s="31" t="s">
        <v>66</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row>
    <row r="13" spans="1:27" x14ac:dyDescent="0.35">
      <c r="A13" s="31" t="s">
        <v>38</v>
      </c>
      <c r="B13" s="31" t="s">
        <v>65</v>
      </c>
      <c r="C13" s="34">
        <v>0</v>
      </c>
      <c r="D13" s="34">
        <v>0</v>
      </c>
      <c r="E13" s="34">
        <v>0</v>
      </c>
      <c r="F13" s="34">
        <v>0</v>
      </c>
      <c r="G13" s="34">
        <v>0</v>
      </c>
      <c r="H13" s="34">
        <v>0</v>
      </c>
      <c r="I13" s="34">
        <v>0</v>
      </c>
      <c r="J13" s="34">
        <v>0</v>
      </c>
      <c r="K13" s="34">
        <v>0</v>
      </c>
      <c r="L13" s="34">
        <v>0</v>
      </c>
      <c r="M13" s="34">
        <v>0</v>
      </c>
      <c r="N13" s="34">
        <v>0</v>
      </c>
      <c r="O13" s="34">
        <v>0</v>
      </c>
      <c r="P13" s="34">
        <v>0</v>
      </c>
      <c r="Q13" s="34">
        <v>0</v>
      </c>
      <c r="R13" s="34">
        <v>0</v>
      </c>
      <c r="S13" s="34">
        <v>0</v>
      </c>
      <c r="T13" s="34">
        <v>0</v>
      </c>
      <c r="U13" s="34">
        <v>0</v>
      </c>
      <c r="V13" s="34">
        <v>0</v>
      </c>
      <c r="W13" s="34">
        <v>0</v>
      </c>
      <c r="X13" s="34">
        <v>0</v>
      </c>
      <c r="Y13" s="34">
        <v>0</v>
      </c>
      <c r="Z13" s="34">
        <v>0</v>
      </c>
      <c r="AA13" s="34">
        <v>0</v>
      </c>
    </row>
    <row r="14" spans="1:27" x14ac:dyDescent="0.35">
      <c r="A14" s="31" t="s">
        <v>38</v>
      </c>
      <c r="B14" s="31" t="s">
        <v>34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row>
    <row r="15" spans="1:27" x14ac:dyDescent="0.35">
      <c r="A15" s="31" t="s">
        <v>38</v>
      </c>
      <c r="B15" s="31" t="s">
        <v>70</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row>
    <row r="16" spans="1:27" x14ac:dyDescent="0.35">
      <c r="A16" s="31" t="s">
        <v>38</v>
      </c>
      <c r="B16" s="31" t="s">
        <v>52</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row>
    <row r="17" spans="1:27" x14ac:dyDescent="0.35">
      <c r="A17" s="38" t="s">
        <v>127</v>
      </c>
      <c r="B17" s="38"/>
      <c r="C17" s="35">
        <v>2255122.8936674572</v>
      </c>
      <c r="D17" s="35">
        <v>1831340.6992897792</v>
      </c>
      <c r="E17" s="35">
        <v>1869166.6133772198</v>
      </c>
      <c r="F17" s="35">
        <v>1702182.7298480987</v>
      </c>
      <c r="G17" s="35">
        <v>1555767.8116288199</v>
      </c>
      <c r="H17" s="35">
        <v>1471948.6874320859</v>
      </c>
      <c r="I17" s="35">
        <v>1392011.9312170702</v>
      </c>
      <c r="J17" s="35">
        <v>1299703.4069200621</v>
      </c>
      <c r="K17" s="35">
        <v>1250879.4959755673</v>
      </c>
      <c r="L17" s="35">
        <v>1203051.0542408696</v>
      </c>
      <c r="M17" s="35">
        <v>1114201.8461343565</v>
      </c>
      <c r="N17" s="35">
        <v>1085717.9100752976</v>
      </c>
      <c r="O17" s="35">
        <v>1088916.526889791</v>
      </c>
      <c r="P17" s="35">
        <v>957362.03705259226</v>
      </c>
      <c r="Q17" s="35">
        <v>796936.8556622531</v>
      </c>
      <c r="R17" s="35">
        <v>614504.40694913233</v>
      </c>
      <c r="S17" s="35">
        <v>552390.73286670214</v>
      </c>
      <c r="T17" s="35">
        <v>541948.34499858646</v>
      </c>
      <c r="U17" s="35">
        <v>523771.73277716577</v>
      </c>
      <c r="V17" s="35">
        <v>446493.15881399717</v>
      </c>
      <c r="W17" s="35">
        <v>481012.5355156585</v>
      </c>
      <c r="X17" s="35">
        <v>554005.45152118523</v>
      </c>
      <c r="Y17" s="35">
        <v>497383.08499672823</v>
      </c>
      <c r="Z17" s="35">
        <v>357019.64240126905</v>
      </c>
      <c r="AA17" s="35">
        <v>307611.40589959297</v>
      </c>
    </row>
    <row r="18" spans="1:27" x14ac:dyDescent="0.35">
      <c r="A18" s="13"/>
      <c r="B18" s="13"/>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934518.152</v>
      </c>
      <c r="D20" s="34">
        <v>726287.59400000004</v>
      </c>
      <c r="E20" s="34">
        <v>792311.04799999995</v>
      </c>
      <c r="F20" s="34">
        <v>722316.06799999997</v>
      </c>
      <c r="G20" s="34">
        <v>637678.00399999996</v>
      </c>
      <c r="H20" s="34">
        <v>603065.85600000003</v>
      </c>
      <c r="I20" s="34">
        <v>600121.60400000005</v>
      </c>
      <c r="J20" s="34">
        <v>587983.87600012473</v>
      </c>
      <c r="K20" s="34">
        <v>592864.87600011483</v>
      </c>
      <c r="L20" s="34">
        <v>573460.06800010812</v>
      </c>
      <c r="M20" s="34">
        <v>530799.19200010365</v>
      </c>
      <c r="N20" s="34">
        <v>349708.01200009824</v>
      </c>
      <c r="O20" s="34">
        <v>346259.70800009457</v>
      </c>
      <c r="P20" s="34">
        <v>330839.2920000907</v>
      </c>
      <c r="Q20" s="34">
        <v>98399.124000086726</v>
      </c>
      <c r="R20" s="34">
        <v>123333.29200008039</v>
      </c>
      <c r="S20" s="34">
        <v>118048.7080000759</v>
      </c>
      <c r="T20" s="34">
        <v>109735.49200007145</v>
      </c>
      <c r="U20" s="34">
        <v>101805.40400006702</v>
      </c>
      <c r="V20" s="34">
        <v>86960.800000062096</v>
      </c>
      <c r="W20" s="34">
        <v>88474.924000058643</v>
      </c>
      <c r="X20" s="34">
        <v>5.537123E-8</v>
      </c>
      <c r="Y20" s="34">
        <v>5.2598076000000003E-8</v>
      </c>
      <c r="Z20" s="34">
        <v>4.9365670000000001E-8</v>
      </c>
      <c r="AA20" s="34">
        <v>4.6647839999999997E-8</v>
      </c>
    </row>
    <row r="21" spans="1:27"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x14ac:dyDescent="0.35">
      <c r="A22" s="31" t="s">
        <v>119</v>
      </c>
      <c r="B22" s="31" t="s">
        <v>18</v>
      </c>
      <c r="C22" s="34">
        <v>1316.2805639999999</v>
      </c>
      <c r="D22" s="34">
        <v>1910.1350332039999</v>
      </c>
      <c r="E22" s="34">
        <v>2036.5017159710001</v>
      </c>
      <c r="F22" s="34">
        <v>3653.2095995169998</v>
      </c>
      <c r="G22" s="34">
        <v>3477.8683610190001</v>
      </c>
      <c r="H22" s="34">
        <v>3243.5962665399998</v>
      </c>
      <c r="I22" s="34">
        <v>3102.9787577869997</v>
      </c>
      <c r="J22" s="34">
        <v>2943.6845797440001</v>
      </c>
      <c r="K22" s="34">
        <v>2729.5996480700001</v>
      </c>
      <c r="L22" s="34">
        <v>2610.39829586</v>
      </c>
      <c r="M22" s="34">
        <v>2535.6065492850003</v>
      </c>
      <c r="N22" s="34">
        <v>58298.203724320003</v>
      </c>
      <c r="O22" s="34">
        <v>65821.885649379998</v>
      </c>
      <c r="P22" s="34">
        <v>39371.986256659999</v>
      </c>
      <c r="Q22" s="34">
        <v>65660.947736849994</v>
      </c>
      <c r="R22" s="34">
        <v>43779.788082950006</v>
      </c>
      <c r="S22" s="34">
        <v>54806.477549999996</v>
      </c>
      <c r="T22" s="34">
        <v>60003.731110000001</v>
      </c>
      <c r="U22" s="34">
        <v>60409.824590000004</v>
      </c>
      <c r="V22" s="34">
        <v>37865.678110000001</v>
      </c>
      <c r="W22" s="34">
        <v>50343.037830000001</v>
      </c>
      <c r="X22" s="34">
        <v>191823.351</v>
      </c>
      <c r="Y22" s="34">
        <v>128757.929</v>
      </c>
      <c r="Z22" s="34">
        <v>100068.864</v>
      </c>
      <c r="AA22" s="34">
        <v>95719.792000000001</v>
      </c>
    </row>
    <row r="23" spans="1:27"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x14ac:dyDescent="0.35">
      <c r="A24" s="31" t="s">
        <v>119</v>
      </c>
      <c r="B24" s="31" t="s">
        <v>63</v>
      </c>
      <c r="C24" s="34">
        <v>277.63749472699993</v>
      </c>
      <c r="D24" s="34">
        <v>401.71219914599999</v>
      </c>
      <c r="E24" s="34">
        <v>298.82504510700005</v>
      </c>
      <c r="F24" s="34">
        <v>257.03599785199998</v>
      </c>
      <c r="G24" s="34">
        <v>0.170811036</v>
      </c>
      <c r="H24" s="34">
        <v>0.173563472</v>
      </c>
      <c r="I24" s="34">
        <v>0.17267848</v>
      </c>
      <c r="J24" s="34">
        <v>0.1688480889999999</v>
      </c>
      <c r="K24" s="34">
        <v>9.2029354800000007</v>
      </c>
      <c r="L24" s="34">
        <v>229.34419182200003</v>
      </c>
      <c r="M24" s="34">
        <v>177.38963583100002</v>
      </c>
      <c r="N24" s="34">
        <v>1649.849437285</v>
      </c>
      <c r="O24" s="34">
        <v>1160.5616571300002</v>
      </c>
      <c r="P24" s="34">
        <v>975.68389594099995</v>
      </c>
      <c r="Q24" s="34">
        <v>26278.479144590001</v>
      </c>
      <c r="R24" s="34">
        <v>22394.659811086</v>
      </c>
      <c r="S24" s="34">
        <v>26562.349678226001</v>
      </c>
      <c r="T24" s="34">
        <v>30777.895122036</v>
      </c>
      <c r="U24" s="34">
        <v>43451.986382613999</v>
      </c>
      <c r="V24" s="34">
        <v>41396.646365166001</v>
      </c>
      <c r="W24" s="34">
        <v>56640.476098976003</v>
      </c>
      <c r="X24" s="34">
        <v>78460.078257645</v>
      </c>
      <c r="Y24" s="34">
        <v>102805.42102944999</v>
      </c>
      <c r="Z24" s="34">
        <v>50035.224778809992</v>
      </c>
      <c r="AA24" s="34">
        <v>47744.245772929993</v>
      </c>
    </row>
    <row r="25" spans="1:27" x14ac:dyDescent="0.35">
      <c r="A25" s="31" t="s">
        <v>119</v>
      </c>
      <c r="B25" s="31" t="s">
        <v>62</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row>
    <row r="26" spans="1:27" x14ac:dyDescent="0.35">
      <c r="A26" s="31" t="s">
        <v>119</v>
      </c>
      <c r="B26" s="31" t="s">
        <v>66</v>
      </c>
      <c r="C26" s="34">
        <v>0</v>
      </c>
      <c r="D26" s="34">
        <v>0</v>
      </c>
      <c r="E26" s="34">
        <v>0</v>
      </c>
      <c r="F26" s="34">
        <v>0</v>
      </c>
      <c r="G26" s="34">
        <v>0</v>
      </c>
      <c r="H26" s="34">
        <v>0</v>
      </c>
      <c r="I26" s="34">
        <v>0</v>
      </c>
      <c r="J26" s="34">
        <v>0</v>
      </c>
      <c r="K26" s="34">
        <v>0</v>
      </c>
      <c r="L26" s="34">
        <v>0</v>
      </c>
      <c r="M26" s="34">
        <v>0</v>
      </c>
      <c r="N26" s="34">
        <v>0</v>
      </c>
      <c r="O26" s="34">
        <v>0</v>
      </c>
      <c r="P26" s="34">
        <v>0</v>
      </c>
      <c r="Q26" s="34">
        <v>0</v>
      </c>
      <c r="R26" s="34">
        <v>0</v>
      </c>
      <c r="S26" s="34">
        <v>0</v>
      </c>
      <c r="T26" s="34">
        <v>0</v>
      </c>
      <c r="U26" s="34">
        <v>0</v>
      </c>
      <c r="V26" s="34">
        <v>0</v>
      </c>
      <c r="W26" s="34">
        <v>0</v>
      </c>
      <c r="X26" s="34">
        <v>0</v>
      </c>
      <c r="Y26" s="34">
        <v>0</v>
      </c>
      <c r="Z26" s="34">
        <v>0</v>
      </c>
      <c r="AA26" s="34">
        <v>0</v>
      </c>
    </row>
    <row r="27" spans="1:27" x14ac:dyDescent="0.35">
      <c r="A27" s="31" t="s">
        <v>119</v>
      </c>
      <c r="B27" s="31" t="s">
        <v>65</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row>
    <row r="28" spans="1:27" x14ac:dyDescent="0.35">
      <c r="A28" s="31" t="s">
        <v>119</v>
      </c>
      <c r="B28" s="31" t="s">
        <v>34</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row>
    <row r="29" spans="1:27" x14ac:dyDescent="0.35">
      <c r="A29" s="31" t="s">
        <v>119</v>
      </c>
      <c r="B29" s="31" t="s">
        <v>70</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row>
    <row r="30" spans="1:27" x14ac:dyDescent="0.35">
      <c r="A30" s="31" t="s">
        <v>119</v>
      </c>
      <c r="B30" s="31" t="s">
        <v>52</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row>
    <row r="31" spans="1:27" x14ac:dyDescent="0.35">
      <c r="A31" s="38" t="s">
        <v>127</v>
      </c>
      <c r="B31" s="38"/>
      <c r="C31" s="35">
        <v>936112.07005872705</v>
      </c>
      <c r="D31" s="35">
        <v>728599.44123235007</v>
      </c>
      <c r="E31" s="35">
        <v>794646.37476107804</v>
      </c>
      <c r="F31" s="35">
        <v>726226.31359736901</v>
      </c>
      <c r="G31" s="35">
        <v>641156.04317205492</v>
      </c>
      <c r="H31" s="35">
        <v>606309.62583001202</v>
      </c>
      <c r="I31" s="35">
        <v>603224.75543626712</v>
      </c>
      <c r="J31" s="35">
        <v>590927.72942795767</v>
      </c>
      <c r="K31" s="35">
        <v>595603.67858366494</v>
      </c>
      <c r="L31" s="35">
        <v>576299.81048779015</v>
      </c>
      <c r="M31" s="35">
        <v>533512.18818521965</v>
      </c>
      <c r="N31" s="35">
        <v>409656.06516170321</v>
      </c>
      <c r="O31" s="35">
        <v>413242.15530660457</v>
      </c>
      <c r="P31" s="35">
        <v>371186.96215269173</v>
      </c>
      <c r="Q31" s="35">
        <v>190338.55088152672</v>
      </c>
      <c r="R31" s="35">
        <v>189507.73989411638</v>
      </c>
      <c r="S31" s="35">
        <v>199417.53522830189</v>
      </c>
      <c r="T31" s="35">
        <v>200517.11823210743</v>
      </c>
      <c r="U31" s="35">
        <v>205667.21497268102</v>
      </c>
      <c r="V31" s="35">
        <v>166223.12447522811</v>
      </c>
      <c r="W31" s="35">
        <v>195458.43792903467</v>
      </c>
      <c r="X31" s="35">
        <v>270283.42925770039</v>
      </c>
      <c r="Y31" s="35">
        <v>231563.35002950259</v>
      </c>
      <c r="Z31" s="35">
        <v>150104.08877885935</v>
      </c>
      <c r="AA31" s="35">
        <v>143464.03777297665</v>
      </c>
    </row>
    <row r="33" spans="1:27"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x14ac:dyDescent="0.35">
      <c r="A34" s="31" t="s">
        <v>120</v>
      </c>
      <c r="B34" s="31" t="s">
        <v>60</v>
      </c>
      <c r="C34" s="34">
        <v>861805.35199999996</v>
      </c>
      <c r="D34" s="34">
        <v>708779.83</v>
      </c>
      <c r="E34" s="34">
        <v>696297.348</v>
      </c>
      <c r="F34" s="34">
        <v>676816.07</v>
      </c>
      <c r="G34" s="34">
        <v>612683.33499999996</v>
      </c>
      <c r="H34" s="34">
        <v>577842.22</v>
      </c>
      <c r="I34" s="34">
        <v>522965.92800000001</v>
      </c>
      <c r="J34" s="34">
        <v>452373.03000011831</v>
      </c>
      <c r="K34" s="34">
        <v>426209.82300010836</v>
      </c>
      <c r="L34" s="34">
        <v>407421.92300010234</v>
      </c>
      <c r="M34" s="34">
        <v>383346.38400009822</v>
      </c>
      <c r="N34" s="34">
        <v>435280.50100009318</v>
      </c>
      <c r="O34" s="34">
        <v>423936.49300008977</v>
      </c>
      <c r="P34" s="34">
        <v>392178.7670000862</v>
      </c>
      <c r="Q34" s="34">
        <v>289138.24200008216</v>
      </c>
      <c r="R34" s="34">
        <v>230447.66300007608</v>
      </c>
      <c r="S34" s="34">
        <v>155662.22600007162</v>
      </c>
      <c r="T34" s="34">
        <v>156828.53900006739</v>
      </c>
      <c r="U34" s="34">
        <v>143159.38100006315</v>
      </c>
      <c r="V34" s="34">
        <v>130519.03200005848</v>
      </c>
      <c r="W34" s="34">
        <v>117423.17900005521</v>
      </c>
      <c r="X34" s="34">
        <v>104393.79950005213</v>
      </c>
      <c r="Y34" s="34">
        <v>79954.991500049538</v>
      </c>
      <c r="Z34" s="34">
        <v>60020.891000046482</v>
      </c>
      <c r="AA34" s="34">
        <v>44806.413000043925</v>
      </c>
    </row>
    <row r="35" spans="1:27"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x14ac:dyDescent="0.35">
      <c r="A36" s="31" t="s">
        <v>120</v>
      </c>
      <c r="B36" s="31" t="s">
        <v>18</v>
      </c>
      <c r="C36" s="34">
        <v>77043.320400000011</v>
      </c>
      <c r="D36" s="34">
        <v>58899.564444569995</v>
      </c>
      <c r="E36" s="34">
        <v>55622.338283806006</v>
      </c>
      <c r="F36" s="34">
        <v>69740.855496220014</v>
      </c>
      <c r="G36" s="34">
        <v>82200.129300279994</v>
      </c>
      <c r="H36" s="34">
        <v>80777.998577920007</v>
      </c>
      <c r="I36" s="34">
        <v>78267.84116062001</v>
      </c>
      <c r="J36" s="34">
        <v>75616.162270610002</v>
      </c>
      <c r="K36" s="34">
        <v>75431.775919809996</v>
      </c>
      <c r="L36" s="34">
        <v>72792.292937720005</v>
      </c>
      <c r="M36" s="34">
        <v>68759.159651080001</v>
      </c>
      <c r="N36" s="34">
        <v>92834.207080489999</v>
      </c>
      <c r="O36" s="34">
        <v>102507.412487946</v>
      </c>
      <c r="P36" s="34">
        <v>72351.968879580003</v>
      </c>
      <c r="Q36" s="34">
        <v>160188.78852797</v>
      </c>
      <c r="R36" s="34">
        <v>83660.135258399998</v>
      </c>
      <c r="S36" s="34">
        <v>102881.53457732999</v>
      </c>
      <c r="T36" s="34">
        <v>103739.34035976</v>
      </c>
      <c r="U36" s="34">
        <v>88789.830950959993</v>
      </c>
      <c r="V36" s="34">
        <v>75491.726550199994</v>
      </c>
      <c r="W36" s="34">
        <v>84091.365414490007</v>
      </c>
      <c r="X36" s="34">
        <v>90646.539492259995</v>
      </c>
      <c r="Y36" s="34">
        <v>82541.290784130004</v>
      </c>
      <c r="Z36" s="34">
        <v>67068.993337499996</v>
      </c>
      <c r="AA36" s="34">
        <v>36791.605192280003</v>
      </c>
    </row>
    <row r="37" spans="1:27"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x14ac:dyDescent="0.35">
      <c r="A38" s="31" t="s">
        <v>120</v>
      </c>
      <c r="B38" s="31" t="s">
        <v>63</v>
      </c>
      <c r="C38" s="34">
        <v>994.40716760400005</v>
      </c>
      <c r="D38" s="34">
        <v>0.20477268999999992</v>
      </c>
      <c r="E38" s="34">
        <v>50.008157582999999</v>
      </c>
      <c r="F38" s="34">
        <v>220.04532304000003</v>
      </c>
      <c r="G38" s="34">
        <v>0.19719392699999999</v>
      </c>
      <c r="H38" s="34">
        <v>37.167938242999902</v>
      </c>
      <c r="I38" s="34">
        <v>0.1954499909999998</v>
      </c>
      <c r="J38" s="34">
        <v>107.03119974399999</v>
      </c>
      <c r="K38" s="34">
        <v>0.1909953359999999</v>
      </c>
      <c r="L38" s="34">
        <v>201.27430229699999</v>
      </c>
      <c r="M38" s="34">
        <v>18.9268874445</v>
      </c>
      <c r="N38" s="34">
        <v>704.31247086500014</v>
      </c>
      <c r="O38" s="34">
        <v>407.49775551000005</v>
      </c>
      <c r="P38" s="34">
        <v>39.433325193999998</v>
      </c>
      <c r="Q38" s="34">
        <v>3511.2202368399999</v>
      </c>
      <c r="R38" s="34">
        <v>7141.2902598869996</v>
      </c>
      <c r="S38" s="34">
        <v>7430.5526291050001</v>
      </c>
      <c r="T38" s="34">
        <v>2545.6895925090002</v>
      </c>
      <c r="U38" s="34">
        <v>9452.2985636350004</v>
      </c>
      <c r="V38" s="34">
        <v>5022.1100621879996</v>
      </c>
      <c r="W38" s="34">
        <v>9878.4459245399994</v>
      </c>
      <c r="X38" s="34">
        <v>18632.691371820001</v>
      </c>
      <c r="Y38" s="34">
        <v>23609.046517745999</v>
      </c>
      <c r="Z38" s="34">
        <v>21038.054569290001</v>
      </c>
      <c r="AA38" s="34">
        <v>30598.11381897</v>
      </c>
    </row>
    <row r="39" spans="1:27" x14ac:dyDescent="0.35">
      <c r="A39" s="31" t="s">
        <v>120</v>
      </c>
      <c r="B39" s="31" t="s">
        <v>62</v>
      </c>
      <c r="C39" s="34">
        <v>0</v>
      </c>
      <c r="D39" s="34">
        <v>0</v>
      </c>
      <c r="E39" s="34">
        <v>0</v>
      </c>
      <c r="F39" s="34">
        <v>0</v>
      </c>
      <c r="G39" s="34">
        <v>0</v>
      </c>
      <c r="H39" s="34">
        <v>0</v>
      </c>
      <c r="I39" s="34">
        <v>0</v>
      </c>
      <c r="J39" s="34">
        <v>0</v>
      </c>
      <c r="K39" s="34">
        <v>0</v>
      </c>
      <c r="L39" s="34">
        <v>0</v>
      </c>
      <c r="M39" s="34">
        <v>0</v>
      </c>
      <c r="N39" s="34">
        <v>0</v>
      </c>
      <c r="O39" s="34">
        <v>0</v>
      </c>
      <c r="P39" s="34">
        <v>0</v>
      </c>
      <c r="Q39" s="34">
        <v>0</v>
      </c>
      <c r="R39" s="34">
        <v>0</v>
      </c>
      <c r="S39" s="34">
        <v>0</v>
      </c>
      <c r="T39" s="34">
        <v>0</v>
      </c>
      <c r="U39" s="34">
        <v>0</v>
      </c>
      <c r="V39" s="34">
        <v>0</v>
      </c>
      <c r="W39" s="34">
        <v>0</v>
      </c>
      <c r="X39" s="34">
        <v>0</v>
      </c>
      <c r="Y39" s="34">
        <v>0</v>
      </c>
      <c r="Z39" s="34">
        <v>0</v>
      </c>
      <c r="AA39" s="34">
        <v>0</v>
      </c>
    </row>
    <row r="40" spans="1:27" x14ac:dyDescent="0.35">
      <c r="A40" s="31" t="s">
        <v>120</v>
      </c>
      <c r="B40" s="31" t="s">
        <v>66</v>
      </c>
      <c r="C40" s="34">
        <v>0</v>
      </c>
      <c r="D40" s="34">
        <v>0</v>
      </c>
      <c r="E40" s="34">
        <v>0</v>
      </c>
      <c r="F40" s="34">
        <v>0</v>
      </c>
      <c r="G40" s="34">
        <v>0</v>
      </c>
      <c r="H40" s="34">
        <v>0</v>
      </c>
      <c r="I40" s="34">
        <v>0</v>
      </c>
      <c r="J40" s="34">
        <v>0</v>
      </c>
      <c r="K40" s="34">
        <v>0</v>
      </c>
      <c r="L40" s="34">
        <v>0</v>
      </c>
      <c r="M40" s="34">
        <v>0</v>
      </c>
      <c r="N40" s="34">
        <v>0</v>
      </c>
      <c r="O40" s="34">
        <v>0</v>
      </c>
      <c r="P40" s="34">
        <v>0</v>
      </c>
      <c r="Q40" s="34">
        <v>0</v>
      </c>
      <c r="R40" s="34">
        <v>0</v>
      </c>
      <c r="S40" s="34">
        <v>0</v>
      </c>
      <c r="T40" s="34">
        <v>0</v>
      </c>
      <c r="U40" s="34">
        <v>0</v>
      </c>
      <c r="V40" s="34">
        <v>0</v>
      </c>
      <c r="W40" s="34">
        <v>0</v>
      </c>
      <c r="X40" s="34">
        <v>0</v>
      </c>
      <c r="Y40" s="34">
        <v>0</v>
      </c>
      <c r="Z40" s="34">
        <v>0</v>
      </c>
      <c r="AA40" s="34">
        <v>0</v>
      </c>
    </row>
    <row r="41" spans="1:27" x14ac:dyDescent="0.35">
      <c r="A41" s="31" t="s">
        <v>120</v>
      </c>
      <c r="B41" s="31" t="s">
        <v>65</v>
      </c>
      <c r="C41" s="34">
        <v>0</v>
      </c>
      <c r="D41" s="34">
        <v>0</v>
      </c>
      <c r="E41" s="34">
        <v>0</v>
      </c>
      <c r="F41" s="34">
        <v>0</v>
      </c>
      <c r="G41" s="34">
        <v>0</v>
      </c>
      <c r="H41" s="34">
        <v>0</v>
      </c>
      <c r="I41" s="34">
        <v>0</v>
      </c>
      <c r="J41" s="34">
        <v>0</v>
      </c>
      <c r="K41" s="34">
        <v>0</v>
      </c>
      <c r="L41" s="34">
        <v>0</v>
      </c>
      <c r="M41" s="34">
        <v>0</v>
      </c>
      <c r="N41" s="34">
        <v>0</v>
      </c>
      <c r="O41" s="34">
        <v>0</v>
      </c>
      <c r="P41" s="34">
        <v>0</v>
      </c>
      <c r="Q41" s="34">
        <v>0</v>
      </c>
      <c r="R41" s="34">
        <v>0</v>
      </c>
      <c r="S41" s="34">
        <v>0</v>
      </c>
      <c r="T41" s="34">
        <v>0</v>
      </c>
      <c r="U41" s="34">
        <v>0</v>
      </c>
      <c r="V41" s="34">
        <v>0</v>
      </c>
      <c r="W41" s="34">
        <v>0</v>
      </c>
      <c r="X41" s="34">
        <v>0</v>
      </c>
      <c r="Y41" s="34">
        <v>0</v>
      </c>
      <c r="Z41" s="34">
        <v>0</v>
      </c>
      <c r="AA41" s="34">
        <v>0</v>
      </c>
    </row>
    <row r="42" spans="1:27" x14ac:dyDescent="0.35">
      <c r="A42" s="31" t="s">
        <v>120</v>
      </c>
      <c r="B42" s="31" t="s">
        <v>34</v>
      </c>
      <c r="C42" s="34">
        <v>0</v>
      </c>
      <c r="D42" s="34">
        <v>0</v>
      </c>
      <c r="E42" s="34">
        <v>0</v>
      </c>
      <c r="F42" s="34">
        <v>0</v>
      </c>
      <c r="G42" s="34">
        <v>0</v>
      </c>
      <c r="H42" s="34">
        <v>0</v>
      </c>
      <c r="I42" s="34">
        <v>0</v>
      </c>
      <c r="J42" s="34">
        <v>0</v>
      </c>
      <c r="K42" s="34">
        <v>0</v>
      </c>
      <c r="L42" s="34">
        <v>0</v>
      </c>
      <c r="M42" s="34">
        <v>0</v>
      </c>
      <c r="N42" s="34">
        <v>0</v>
      </c>
      <c r="O42" s="34">
        <v>0</v>
      </c>
      <c r="P42" s="34">
        <v>0</v>
      </c>
      <c r="Q42" s="34">
        <v>0</v>
      </c>
      <c r="R42" s="34">
        <v>0</v>
      </c>
      <c r="S42" s="34">
        <v>0</v>
      </c>
      <c r="T42" s="34">
        <v>0</v>
      </c>
      <c r="U42" s="34">
        <v>0</v>
      </c>
      <c r="V42" s="34">
        <v>0</v>
      </c>
      <c r="W42" s="34">
        <v>0</v>
      </c>
      <c r="X42" s="34">
        <v>0</v>
      </c>
      <c r="Y42" s="34">
        <v>0</v>
      </c>
      <c r="Z42" s="34">
        <v>0</v>
      </c>
      <c r="AA42" s="34">
        <v>0</v>
      </c>
    </row>
    <row r="43" spans="1:27" x14ac:dyDescent="0.35">
      <c r="A43" s="31" t="s">
        <v>120</v>
      </c>
      <c r="B43" s="31" t="s">
        <v>70</v>
      </c>
      <c r="C43" s="34">
        <v>0</v>
      </c>
      <c r="D43" s="34">
        <v>0</v>
      </c>
      <c r="E43" s="34">
        <v>0</v>
      </c>
      <c r="F43" s="34">
        <v>0</v>
      </c>
      <c r="G43" s="34">
        <v>0</v>
      </c>
      <c r="H43" s="34">
        <v>0</v>
      </c>
      <c r="I43" s="34">
        <v>0</v>
      </c>
      <c r="J43" s="34">
        <v>0</v>
      </c>
      <c r="K43" s="34">
        <v>0</v>
      </c>
      <c r="L43" s="34">
        <v>0</v>
      </c>
      <c r="M43" s="34">
        <v>0</v>
      </c>
      <c r="N43" s="34">
        <v>0</v>
      </c>
      <c r="O43" s="34">
        <v>0</v>
      </c>
      <c r="P43" s="34">
        <v>0</v>
      </c>
      <c r="Q43" s="34">
        <v>0</v>
      </c>
      <c r="R43" s="34">
        <v>0</v>
      </c>
      <c r="S43" s="34">
        <v>0</v>
      </c>
      <c r="T43" s="34">
        <v>0</v>
      </c>
      <c r="U43" s="34">
        <v>0</v>
      </c>
      <c r="V43" s="34">
        <v>0</v>
      </c>
      <c r="W43" s="34">
        <v>0</v>
      </c>
      <c r="X43" s="34">
        <v>0</v>
      </c>
      <c r="Y43" s="34">
        <v>0</v>
      </c>
      <c r="Z43" s="34">
        <v>0</v>
      </c>
      <c r="AA43" s="34">
        <v>0</v>
      </c>
    </row>
    <row r="44" spans="1:27" x14ac:dyDescent="0.35">
      <c r="A44" s="31" t="s">
        <v>120</v>
      </c>
      <c r="B44" s="31" t="s">
        <v>52</v>
      </c>
      <c r="C44" s="34">
        <v>0</v>
      </c>
      <c r="D44" s="34">
        <v>0</v>
      </c>
      <c r="E44" s="34">
        <v>0</v>
      </c>
      <c r="F44" s="34">
        <v>0</v>
      </c>
      <c r="G44" s="34">
        <v>0</v>
      </c>
      <c r="H44" s="34">
        <v>0</v>
      </c>
      <c r="I44" s="34">
        <v>0</v>
      </c>
      <c r="J44" s="34">
        <v>0</v>
      </c>
      <c r="K44" s="34">
        <v>0</v>
      </c>
      <c r="L44" s="34">
        <v>0</v>
      </c>
      <c r="M44" s="34">
        <v>0</v>
      </c>
      <c r="N44" s="34">
        <v>0</v>
      </c>
      <c r="O44" s="34">
        <v>0</v>
      </c>
      <c r="P44" s="34">
        <v>0</v>
      </c>
      <c r="Q44" s="34">
        <v>0</v>
      </c>
      <c r="R44" s="34">
        <v>0</v>
      </c>
      <c r="S44" s="34">
        <v>0</v>
      </c>
      <c r="T44" s="34">
        <v>0</v>
      </c>
      <c r="U44" s="34">
        <v>0</v>
      </c>
      <c r="V44" s="34">
        <v>0</v>
      </c>
      <c r="W44" s="34">
        <v>0</v>
      </c>
      <c r="X44" s="34">
        <v>0</v>
      </c>
      <c r="Y44" s="34">
        <v>0</v>
      </c>
      <c r="Z44" s="34">
        <v>0</v>
      </c>
      <c r="AA44" s="34">
        <v>0</v>
      </c>
    </row>
    <row r="45" spans="1:27" x14ac:dyDescent="0.35">
      <c r="A45" s="38" t="s">
        <v>127</v>
      </c>
      <c r="B45" s="38"/>
      <c r="C45" s="35">
        <v>939843.07956760388</v>
      </c>
      <c r="D45" s="35">
        <v>767679.59921725991</v>
      </c>
      <c r="E45" s="35">
        <v>751969.69444138894</v>
      </c>
      <c r="F45" s="35">
        <v>746776.97081925999</v>
      </c>
      <c r="G45" s="35">
        <v>694883.66149420699</v>
      </c>
      <c r="H45" s="35">
        <v>658657.38651616301</v>
      </c>
      <c r="I45" s="35">
        <v>601233.96461061109</v>
      </c>
      <c r="J45" s="35">
        <v>528096.22347047227</v>
      </c>
      <c r="K45" s="35">
        <v>501641.78991525434</v>
      </c>
      <c r="L45" s="35">
        <v>480415.49024011934</v>
      </c>
      <c r="M45" s="35">
        <v>452124.47053862276</v>
      </c>
      <c r="N45" s="35">
        <v>528819.02055144811</v>
      </c>
      <c r="O45" s="35">
        <v>526851.40324354579</v>
      </c>
      <c r="P45" s="35">
        <v>464570.16920486017</v>
      </c>
      <c r="Q45" s="35">
        <v>452838.25076489215</v>
      </c>
      <c r="R45" s="35">
        <v>321249.08851836307</v>
      </c>
      <c r="S45" s="35">
        <v>265974.3132065066</v>
      </c>
      <c r="T45" s="35">
        <v>263113.56895233638</v>
      </c>
      <c r="U45" s="35">
        <v>241401.51051465815</v>
      </c>
      <c r="V45" s="35">
        <v>211032.86861244647</v>
      </c>
      <c r="W45" s="35">
        <v>211392.99033908523</v>
      </c>
      <c r="X45" s="35">
        <v>213673.03036413214</v>
      </c>
      <c r="Y45" s="35">
        <v>186105.32880192553</v>
      </c>
      <c r="Z45" s="35">
        <v>148127.93890683647</v>
      </c>
      <c r="AA45" s="35">
        <v>112196.13201129393</v>
      </c>
    </row>
    <row r="47" spans="1:27"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x14ac:dyDescent="0.35">
      <c r="A49" s="31" t="s">
        <v>121</v>
      </c>
      <c r="B49" s="31" t="s">
        <v>68</v>
      </c>
      <c r="C49" s="34">
        <v>229539.65400000001</v>
      </c>
      <c r="D49" s="34">
        <v>198493.78599999999</v>
      </c>
      <c r="E49" s="34">
        <v>202330.4</v>
      </c>
      <c r="F49" s="34">
        <v>194250.54500000001</v>
      </c>
      <c r="G49" s="34">
        <v>187473.43700000001</v>
      </c>
      <c r="H49" s="34">
        <v>174430.016</v>
      </c>
      <c r="I49" s="34">
        <v>156814.74299999999</v>
      </c>
      <c r="J49" s="34">
        <v>151071.71500003297</v>
      </c>
      <c r="K49" s="34">
        <v>125267.94900003115</v>
      </c>
      <c r="L49" s="34">
        <v>118929.0360000294</v>
      </c>
      <c r="M49" s="34">
        <v>101681.66500002793</v>
      </c>
      <c r="N49" s="34">
        <v>85123.275000026217</v>
      </c>
      <c r="O49" s="34">
        <v>80794.130000024757</v>
      </c>
      <c r="P49" s="34">
        <v>76792.978000023373</v>
      </c>
      <c r="Q49" s="34">
        <v>71239.1310000222</v>
      </c>
      <c r="R49" s="34">
        <v>65324.117000020837</v>
      </c>
      <c r="S49" s="34">
        <v>58455.104000019674</v>
      </c>
      <c r="T49" s="34">
        <v>52774.559500018579</v>
      </c>
      <c r="U49" s="34">
        <v>52484.871000017651</v>
      </c>
      <c r="V49" s="34">
        <v>51811.817500016572</v>
      </c>
      <c r="W49" s="34">
        <v>48540.099000015645</v>
      </c>
      <c r="X49" s="34">
        <v>45171.619000014776</v>
      </c>
      <c r="Y49" s="34">
        <v>42902.193500014037</v>
      </c>
      <c r="Z49" s="34">
        <v>40128.11950001317</v>
      </c>
      <c r="AA49" s="34">
        <v>38400.576000012443</v>
      </c>
    </row>
    <row r="50" spans="1:27" x14ac:dyDescent="0.35">
      <c r="A50" s="31" t="s">
        <v>121</v>
      </c>
      <c r="B50" s="31" t="s">
        <v>18</v>
      </c>
      <c r="C50" s="34">
        <v>0</v>
      </c>
      <c r="D50" s="34">
        <v>7.4085459999999992E-2</v>
      </c>
      <c r="E50" s="34">
        <v>8.3241614999999991E-2</v>
      </c>
      <c r="F50" s="34">
        <v>8.1991939999999999E-2</v>
      </c>
      <c r="G50" s="34">
        <v>7.9059939999999995E-2</v>
      </c>
      <c r="H50" s="34">
        <v>7.9308409999999996E-2</v>
      </c>
      <c r="I50" s="34">
        <v>7.92572E-2</v>
      </c>
      <c r="J50" s="34">
        <v>7.9781333999999995E-2</v>
      </c>
      <c r="K50" s="34">
        <v>8.4971769999999905E-2</v>
      </c>
      <c r="L50" s="34">
        <v>9.2310919999999991E-2</v>
      </c>
      <c r="M50" s="34">
        <v>8.971295E-2</v>
      </c>
      <c r="N50" s="34">
        <v>0.13164778000000002</v>
      </c>
      <c r="O50" s="34">
        <v>0.13577825999999998</v>
      </c>
      <c r="P50" s="34">
        <v>0.12503991</v>
      </c>
      <c r="Q50" s="34">
        <v>0.13522808999999902</v>
      </c>
      <c r="R50" s="34">
        <v>0.12386206999999899</v>
      </c>
      <c r="S50" s="34">
        <v>0.15423783999999902</v>
      </c>
      <c r="T50" s="34">
        <v>0.15265593000000002</v>
      </c>
      <c r="U50" s="34">
        <v>0.1636561</v>
      </c>
      <c r="V50" s="34">
        <v>0.14589920000000001</v>
      </c>
      <c r="W50" s="34">
        <v>0.18826301999999898</v>
      </c>
      <c r="X50" s="34">
        <v>0.18365683000000002</v>
      </c>
      <c r="Y50" s="34">
        <v>0.17310103999999898</v>
      </c>
      <c r="Z50" s="34">
        <v>0.19907696999999999</v>
      </c>
      <c r="AA50" s="34">
        <v>0.18977954</v>
      </c>
    </row>
    <row r="51" spans="1:27" x14ac:dyDescent="0.35">
      <c r="A51" s="31" t="s">
        <v>121</v>
      </c>
      <c r="B51" s="31" t="s">
        <v>30</v>
      </c>
      <c r="C51" s="34">
        <v>1964.0250000000001</v>
      </c>
      <c r="D51" s="34">
        <v>1771.0295000000001</v>
      </c>
      <c r="E51" s="34">
        <v>2478.0072</v>
      </c>
      <c r="F51" s="34">
        <v>590.62893999999994</v>
      </c>
      <c r="G51" s="34">
        <v>3.7052700000000001E-2</v>
      </c>
      <c r="H51" s="34">
        <v>503.315</v>
      </c>
      <c r="I51" s="34">
        <v>143.2371</v>
      </c>
      <c r="J51" s="34">
        <v>2.8271349000000001E-2</v>
      </c>
      <c r="K51" s="34">
        <v>43.496008000000003</v>
      </c>
      <c r="L51" s="34">
        <v>117.41922</v>
      </c>
      <c r="M51" s="34">
        <v>558.34956000000011</v>
      </c>
      <c r="N51" s="34">
        <v>2361.6268</v>
      </c>
      <c r="O51" s="34">
        <v>1458.1661999999999</v>
      </c>
      <c r="P51" s="34">
        <v>2460.7918</v>
      </c>
      <c r="Q51" s="34">
        <v>8495.2379999999994</v>
      </c>
      <c r="R51" s="34">
        <v>3544.2655</v>
      </c>
      <c r="S51" s="34">
        <v>6354.8344999999999</v>
      </c>
      <c r="T51" s="34">
        <v>6078.4539999999997</v>
      </c>
      <c r="U51" s="34">
        <v>0</v>
      </c>
      <c r="V51" s="34">
        <v>0</v>
      </c>
      <c r="W51" s="34">
        <v>0</v>
      </c>
      <c r="X51" s="34">
        <v>0</v>
      </c>
      <c r="Y51" s="34">
        <v>0</v>
      </c>
      <c r="Z51" s="34">
        <v>0</v>
      </c>
      <c r="AA51" s="34">
        <v>0</v>
      </c>
    </row>
    <row r="52" spans="1:27" x14ac:dyDescent="0.35">
      <c r="A52" s="31" t="s">
        <v>121</v>
      </c>
      <c r="B52" s="31" t="s">
        <v>63</v>
      </c>
      <c r="C52" s="34">
        <v>1036.1305243070001</v>
      </c>
      <c r="D52" s="34">
        <v>2406.7676840700001</v>
      </c>
      <c r="E52" s="34">
        <v>1896.8745639830001</v>
      </c>
      <c r="F52" s="34">
        <v>691.30128186499974</v>
      </c>
      <c r="G52" s="34">
        <v>0.26112583099999986</v>
      </c>
      <c r="H52" s="34">
        <v>211.56546790000002</v>
      </c>
      <c r="I52" s="34">
        <v>64.188765731000004</v>
      </c>
      <c r="J52" s="34">
        <v>0.26193788499999998</v>
      </c>
      <c r="K52" s="34">
        <v>0.2727851919999999</v>
      </c>
      <c r="L52" s="34">
        <v>10.617122864000001</v>
      </c>
      <c r="M52" s="34">
        <v>167.406118926</v>
      </c>
      <c r="N52" s="34">
        <v>674.211466771</v>
      </c>
      <c r="O52" s="34">
        <v>10.754162692999998</v>
      </c>
      <c r="P52" s="34">
        <v>60.568833872000006</v>
      </c>
      <c r="Q52" s="34">
        <v>2642.4834389639996</v>
      </c>
      <c r="R52" s="34">
        <v>1635.37916217</v>
      </c>
      <c r="S52" s="34">
        <v>3144.7579339149997</v>
      </c>
      <c r="T52" s="34">
        <v>655.49661447000005</v>
      </c>
      <c r="U52" s="34">
        <v>3722.2752910100003</v>
      </c>
      <c r="V52" s="34">
        <v>2392.2221248369997</v>
      </c>
      <c r="W52" s="34">
        <v>4994.7036814849998</v>
      </c>
      <c r="X52" s="34">
        <v>3607.4979329499997</v>
      </c>
      <c r="Y52" s="34">
        <v>12012.303152933</v>
      </c>
      <c r="Z52" s="34">
        <v>12177.98481799</v>
      </c>
      <c r="AA52" s="34">
        <v>8659.9691689500014</v>
      </c>
    </row>
    <row r="53" spans="1:27" x14ac:dyDescent="0.35">
      <c r="A53" s="31" t="s">
        <v>121</v>
      </c>
      <c r="B53" s="31" t="s">
        <v>62</v>
      </c>
      <c r="C53" s="34">
        <v>0</v>
      </c>
      <c r="D53" s="34">
        <v>0</v>
      </c>
      <c r="E53" s="34">
        <v>0</v>
      </c>
      <c r="F53" s="34">
        <v>0</v>
      </c>
      <c r="G53" s="34">
        <v>0</v>
      </c>
      <c r="H53" s="34">
        <v>0</v>
      </c>
      <c r="I53" s="34">
        <v>0</v>
      </c>
      <c r="J53" s="34">
        <v>0</v>
      </c>
      <c r="K53" s="34">
        <v>0</v>
      </c>
      <c r="L53" s="34">
        <v>0</v>
      </c>
      <c r="M53" s="34">
        <v>0</v>
      </c>
      <c r="N53" s="34">
        <v>0</v>
      </c>
      <c r="O53" s="34">
        <v>0</v>
      </c>
      <c r="P53" s="34">
        <v>0</v>
      </c>
      <c r="Q53" s="34">
        <v>0</v>
      </c>
      <c r="R53" s="34">
        <v>0</v>
      </c>
      <c r="S53" s="34">
        <v>0</v>
      </c>
      <c r="T53" s="34">
        <v>0</v>
      </c>
      <c r="U53" s="34">
        <v>0</v>
      </c>
      <c r="V53" s="34">
        <v>0</v>
      </c>
      <c r="W53" s="34">
        <v>0</v>
      </c>
      <c r="X53" s="34">
        <v>0</v>
      </c>
      <c r="Y53" s="34">
        <v>0</v>
      </c>
      <c r="Z53" s="34">
        <v>0</v>
      </c>
      <c r="AA53" s="34">
        <v>0</v>
      </c>
    </row>
    <row r="54" spans="1:27" x14ac:dyDescent="0.35">
      <c r="A54" s="31" t="s">
        <v>121</v>
      </c>
      <c r="B54" s="31" t="s">
        <v>66</v>
      </c>
      <c r="C54" s="34">
        <v>0</v>
      </c>
      <c r="D54" s="34">
        <v>0</v>
      </c>
      <c r="E54" s="34">
        <v>0</v>
      </c>
      <c r="F54" s="34">
        <v>0</v>
      </c>
      <c r="G54" s="34">
        <v>0</v>
      </c>
      <c r="H54" s="34">
        <v>0</v>
      </c>
      <c r="I54" s="34">
        <v>0</v>
      </c>
      <c r="J54" s="34">
        <v>0</v>
      </c>
      <c r="K54" s="34">
        <v>0</v>
      </c>
      <c r="L54" s="34">
        <v>0</v>
      </c>
      <c r="M54" s="34">
        <v>0</v>
      </c>
      <c r="N54" s="34">
        <v>0</v>
      </c>
      <c r="O54" s="34">
        <v>0</v>
      </c>
      <c r="P54" s="34">
        <v>0</v>
      </c>
      <c r="Q54" s="34">
        <v>0</v>
      </c>
      <c r="R54" s="34">
        <v>0</v>
      </c>
      <c r="S54" s="34">
        <v>0</v>
      </c>
      <c r="T54" s="34">
        <v>0</v>
      </c>
      <c r="U54" s="34">
        <v>0</v>
      </c>
      <c r="V54" s="34">
        <v>0</v>
      </c>
      <c r="W54" s="34">
        <v>0</v>
      </c>
      <c r="X54" s="34">
        <v>0</v>
      </c>
      <c r="Y54" s="34">
        <v>0</v>
      </c>
      <c r="Z54" s="34">
        <v>0</v>
      </c>
      <c r="AA54" s="34">
        <v>0</v>
      </c>
    </row>
    <row r="55" spans="1:27" x14ac:dyDescent="0.35">
      <c r="A55" s="31" t="s">
        <v>121</v>
      </c>
      <c r="B55" s="31" t="s">
        <v>65</v>
      </c>
      <c r="C55" s="34">
        <v>0</v>
      </c>
      <c r="D55" s="34">
        <v>0</v>
      </c>
      <c r="E55" s="34">
        <v>0</v>
      </c>
      <c r="F55" s="34">
        <v>0</v>
      </c>
      <c r="G55" s="34">
        <v>0</v>
      </c>
      <c r="H55" s="34">
        <v>0</v>
      </c>
      <c r="I55" s="34">
        <v>0</v>
      </c>
      <c r="J55" s="34">
        <v>0</v>
      </c>
      <c r="K55" s="34">
        <v>0</v>
      </c>
      <c r="L55" s="34">
        <v>0</v>
      </c>
      <c r="M55" s="34">
        <v>0</v>
      </c>
      <c r="N55" s="34">
        <v>0</v>
      </c>
      <c r="O55" s="34">
        <v>0</v>
      </c>
      <c r="P55" s="34">
        <v>0</v>
      </c>
      <c r="Q55" s="34">
        <v>0</v>
      </c>
      <c r="R55" s="34">
        <v>0</v>
      </c>
      <c r="S55" s="34">
        <v>0</v>
      </c>
      <c r="T55" s="34">
        <v>0</v>
      </c>
      <c r="U55" s="34">
        <v>0</v>
      </c>
      <c r="V55" s="34">
        <v>0</v>
      </c>
      <c r="W55" s="34">
        <v>0</v>
      </c>
      <c r="X55" s="34">
        <v>0</v>
      </c>
      <c r="Y55" s="34">
        <v>0</v>
      </c>
      <c r="Z55" s="34">
        <v>0</v>
      </c>
      <c r="AA55" s="34">
        <v>0</v>
      </c>
    </row>
    <row r="56" spans="1:27" x14ac:dyDescent="0.35">
      <c r="A56" s="31" t="s">
        <v>121</v>
      </c>
      <c r="B56" s="31" t="s">
        <v>34</v>
      </c>
      <c r="C56" s="34">
        <v>0</v>
      </c>
      <c r="D56" s="34">
        <v>0</v>
      </c>
      <c r="E56" s="34">
        <v>0</v>
      </c>
      <c r="F56" s="34">
        <v>0</v>
      </c>
      <c r="G56" s="34">
        <v>0</v>
      </c>
      <c r="H56" s="34">
        <v>0</v>
      </c>
      <c r="I56" s="34">
        <v>0</v>
      </c>
      <c r="J56" s="34">
        <v>0</v>
      </c>
      <c r="K56" s="34">
        <v>0</v>
      </c>
      <c r="L56" s="34">
        <v>0</v>
      </c>
      <c r="M56" s="34">
        <v>0</v>
      </c>
      <c r="N56" s="34">
        <v>0</v>
      </c>
      <c r="O56" s="34">
        <v>0</v>
      </c>
      <c r="P56" s="34">
        <v>0</v>
      </c>
      <c r="Q56" s="34">
        <v>0</v>
      </c>
      <c r="R56" s="34">
        <v>0</v>
      </c>
      <c r="S56" s="34">
        <v>0</v>
      </c>
      <c r="T56" s="34">
        <v>0</v>
      </c>
      <c r="U56" s="34">
        <v>0</v>
      </c>
      <c r="V56" s="34">
        <v>0</v>
      </c>
      <c r="W56" s="34">
        <v>0</v>
      </c>
      <c r="X56" s="34">
        <v>0</v>
      </c>
      <c r="Y56" s="34">
        <v>0</v>
      </c>
      <c r="Z56" s="34">
        <v>0</v>
      </c>
      <c r="AA56" s="34">
        <v>0</v>
      </c>
    </row>
    <row r="57" spans="1:27" x14ac:dyDescent="0.35">
      <c r="A57" s="31" t="s">
        <v>121</v>
      </c>
      <c r="B57" s="31" t="s">
        <v>70</v>
      </c>
      <c r="C57" s="34">
        <v>0</v>
      </c>
      <c r="D57" s="34">
        <v>0</v>
      </c>
      <c r="E57" s="34">
        <v>0</v>
      </c>
      <c r="F57" s="34">
        <v>0</v>
      </c>
      <c r="G57" s="34">
        <v>0</v>
      </c>
      <c r="H57" s="34">
        <v>0</v>
      </c>
      <c r="I57" s="34">
        <v>0</v>
      </c>
      <c r="J57" s="34">
        <v>0</v>
      </c>
      <c r="K57" s="34">
        <v>0</v>
      </c>
      <c r="L57" s="34">
        <v>0</v>
      </c>
      <c r="M57" s="34">
        <v>0</v>
      </c>
      <c r="N57" s="34">
        <v>0</v>
      </c>
      <c r="O57" s="34">
        <v>0</v>
      </c>
      <c r="P57" s="34">
        <v>0</v>
      </c>
      <c r="Q57" s="34">
        <v>0</v>
      </c>
      <c r="R57" s="34">
        <v>0</v>
      </c>
      <c r="S57" s="34">
        <v>0</v>
      </c>
      <c r="T57" s="34">
        <v>0</v>
      </c>
      <c r="U57" s="34">
        <v>0</v>
      </c>
      <c r="V57" s="34">
        <v>0</v>
      </c>
      <c r="W57" s="34">
        <v>0</v>
      </c>
      <c r="X57" s="34">
        <v>0</v>
      </c>
      <c r="Y57" s="34">
        <v>0</v>
      </c>
      <c r="Z57" s="34">
        <v>0</v>
      </c>
      <c r="AA57" s="34">
        <v>0</v>
      </c>
    </row>
    <row r="58" spans="1:27" x14ac:dyDescent="0.35">
      <c r="A58" s="31" t="s">
        <v>121</v>
      </c>
      <c r="B58" s="31" t="s">
        <v>52</v>
      </c>
      <c r="C58" s="34">
        <v>0</v>
      </c>
      <c r="D58" s="34">
        <v>0</v>
      </c>
      <c r="E58" s="34">
        <v>0</v>
      </c>
      <c r="F58" s="34">
        <v>0</v>
      </c>
      <c r="G58" s="34">
        <v>0</v>
      </c>
      <c r="H58" s="34">
        <v>0</v>
      </c>
      <c r="I58" s="34">
        <v>0</v>
      </c>
      <c r="J58" s="34">
        <v>0</v>
      </c>
      <c r="K58" s="34">
        <v>0</v>
      </c>
      <c r="L58" s="34">
        <v>0</v>
      </c>
      <c r="M58" s="34">
        <v>0</v>
      </c>
      <c r="N58" s="34">
        <v>0</v>
      </c>
      <c r="O58" s="34">
        <v>0</v>
      </c>
      <c r="P58" s="34">
        <v>0</v>
      </c>
      <c r="Q58" s="34">
        <v>0</v>
      </c>
      <c r="R58" s="34">
        <v>0</v>
      </c>
      <c r="S58" s="34">
        <v>0</v>
      </c>
      <c r="T58" s="34">
        <v>0</v>
      </c>
      <c r="U58" s="34">
        <v>0</v>
      </c>
      <c r="V58" s="34">
        <v>0</v>
      </c>
      <c r="W58" s="34">
        <v>0</v>
      </c>
      <c r="X58" s="34">
        <v>0</v>
      </c>
      <c r="Y58" s="34">
        <v>0</v>
      </c>
      <c r="Z58" s="34">
        <v>0</v>
      </c>
      <c r="AA58" s="34">
        <v>0</v>
      </c>
    </row>
    <row r="59" spans="1:27" x14ac:dyDescent="0.35">
      <c r="A59" s="38" t="s">
        <v>127</v>
      </c>
      <c r="B59" s="38"/>
      <c r="C59" s="35">
        <v>232539.809524307</v>
      </c>
      <c r="D59" s="35">
        <v>202671.65726952997</v>
      </c>
      <c r="E59" s="35">
        <v>206705.365005598</v>
      </c>
      <c r="F59" s="35">
        <v>195532.557213805</v>
      </c>
      <c r="G59" s="35">
        <v>187473.81423847101</v>
      </c>
      <c r="H59" s="35">
        <v>175144.97577631002</v>
      </c>
      <c r="I59" s="35">
        <v>157022.24812293099</v>
      </c>
      <c r="J59" s="35">
        <v>151072.08499060097</v>
      </c>
      <c r="K59" s="35">
        <v>125311.80276499316</v>
      </c>
      <c r="L59" s="35">
        <v>119057.16465381339</v>
      </c>
      <c r="M59" s="35">
        <v>102407.51039190392</v>
      </c>
      <c r="N59" s="35">
        <v>88159.244914577212</v>
      </c>
      <c r="O59" s="35">
        <v>82263.186140977763</v>
      </c>
      <c r="P59" s="35">
        <v>79314.463673805381</v>
      </c>
      <c r="Q59" s="35">
        <v>82376.987667076202</v>
      </c>
      <c r="R59" s="35">
        <v>70503.885524260826</v>
      </c>
      <c r="S59" s="35">
        <v>67954.850671774664</v>
      </c>
      <c r="T59" s="35">
        <v>59508.662770418574</v>
      </c>
      <c r="U59" s="35">
        <v>56207.309947127651</v>
      </c>
      <c r="V59" s="35">
        <v>54204.185524053566</v>
      </c>
      <c r="W59" s="35">
        <v>53534.990944520643</v>
      </c>
      <c r="X59" s="35">
        <v>48779.300589794773</v>
      </c>
      <c r="Y59" s="35">
        <v>54914.669753987037</v>
      </c>
      <c r="Z59" s="35">
        <v>52306.303394973169</v>
      </c>
      <c r="AA59" s="35">
        <v>47060.734948502446</v>
      </c>
    </row>
    <row r="61" spans="1:27"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x14ac:dyDescent="0.35">
      <c r="A64" s="31" t="s">
        <v>122</v>
      </c>
      <c r="B64" s="31" t="s">
        <v>18</v>
      </c>
      <c r="C64" s="34">
        <v>81125.732000000004</v>
      </c>
      <c r="D64" s="34">
        <v>68913.738895226008</v>
      </c>
      <c r="E64" s="34">
        <v>44355.233633299998</v>
      </c>
      <c r="F64" s="34">
        <v>26422.005555176002</v>
      </c>
      <c r="G64" s="34">
        <v>25763.558289919998</v>
      </c>
      <c r="H64" s="34">
        <v>25164.434570500001</v>
      </c>
      <c r="I64" s="34">
        <v>24313.85817512</v>
      </c>
      <c r="J64" s="34">
        <v>23637.805701280002</v>
      </c>
      <c r="K64" s="34">
        <v>22639.583281653999</v>
      </c>
      <c r="L64" s="34">
        <v>21725.053975070001</v>
      </c>
      <c r="M64" s="34">
        <v>20549.074545249998</v>
      </c>
      <c r="N64" s="34">
        <v>46160.42526376</v>
      </c>
      <c r="O64" s="34">
        <v>52782.733882449997</v>
      </c>
      <c r="P64" s="34">
        <v>31326.693369839999</v>
      </c>
      <c r="Q64" s="34">
        <v>53367.26254887</v>
      </c>
      <c r="R64" s="34">
        <v>26784.611296229999</v>
      </c>
      <c r="S64" s="34">
        <v>0.2149546</v>
      </c>
      <c r="T64" s="34">
        <v>0.20601195999999999</v>
      </c>
      <c r="U64" s="34">
        <v>0.19951695</v>
      </c>
      <c r="V64" s="34">
        <v>0.17655826999999999</v>
      </c>
      <c r="W64" s="34">
        <v>0.23026427999999899</v>
      </c>
      <c r="X64" s="34">
        <v>0.22465984</v>
      </c>
      <c r="Y64" s="34">
        <v>0.2198427</v>
      </c>
      <c r="Z64" s="34">
        <v>0.23538405000000001</v>
      </c>
      <c r="AA64" s="34">
        <v>0.22419406</v>
      </c>
    </row>
    <row r="65" spans="1:27" x14ac:dyDescent="0.35">
      <c r="A65" s="31" t="s">
        <v>122</v>
      </c>
      <c r="B65" s="31" t="s">
        <v>30</v>
      </c>
      <c r="C65" s="34">
        <v>60655.322999999997</v>
      </c>
      <c r="D65" s="34">
        <v>59378.552000000003</v>
      </c>
      <c r="E65" s="34">
        <v>62784.684000000001</v>
      </c>
      <c r="F65" s="34">
        <v>6655.7415000000001</v>
      </c>
      <c r="G65" s="34">
        <v>6451.4215000000004</v>
      </c>
      <c r="H65" s="34">
        <v>6300.6180000000004</v>
      </c>
      <c r="I65" s="34">
        <v>6102.5765000000001</v>
      </c>
      <c r="J65" s="34">
        <v>5969.0259999999998</v>
      </c>
      <c r="K65" s="34">
        <v>5654.6869999999999</v>
      </c>
      <c r="L65" s="34">
        <v>5462.018</v>
      </c>
      <c r="M65" s="34">
        <v>5224.1239999999998</v>
      </c>
      <c r="N65" s="34">
        <v>5309.0140000000001</v>
      </c>
      <c r="O65" s="34">
        <v>4694.03</v>
      </c>
      <c r="P65" s="34">
        <v>5673.4335000000001</v>
      </c>
      <c r="Q65" s="34">
        <v>0</v>
      </c>
      <c r="R65" s="34">
        <v>0</v>
      </c>
      <c r="S65" s="34">
        <v>0</v>
      </c>
      <c r="T65" s="34">
        <v>0</v>
      </c>
      <c r="U65" s="34">
        <v>0</v>
      </c>
      <c r="V65" s="34">
        <v>0</v>
      </c>
      <c r="W65" s="34">
        <v>0</v>
      </c>
      <c r="X65" s="34">
        <v>0</v>
      </c>
      <c r="Y65" s="34">
        <v>0</v>
      </c>
      <c r="Z65" s="34">
        <v>0</v>
      </c>
      <c r="AA65" s="34">
        <v>0</v>
      </c>
    </row>
    <row r="66" spans="1:27" x14ac:dyDescent="0.35">
      <c r="A66" s="31" t="s">
        <v>122</v>
      </c>
      <c r="B66" s="31" t="s">
        <v>63</v>
      </c>
      <c r="C66" s="34">
        <v>4846.7703737189995</v>
      </c>
      <c r="D66" s="34">
        <v>4097.5605918300007</v>
      </c>
      <c r="E66" s="34">
        <v>8705.0746075140014</v>
      </c>
      <c r="F66" s="34">
        <v>568.9579104259999</v>
      </c>
      <c r="G66" s="34">
        <v>39.145596546</v>
      </c>
      <c r="H66" s="34">
        <v>371.47314438299998</v>
      </c>
      <c r="I66" s="34">
        <v>114.35850252900005</v>
      </c>
      <c r="J66" s="34">
        <v>0.36598768300000001</v>
      </c>
      <c r="K66" s="34">
        <v>27.771160190999996</v>
      </c>
      <c r="L66" s="34">
        <v>91.312124972999996</v>
      </c>
      <c r="M66" s="34">
        <v>384.302540835</v>
      </c>
      <c r="N66" s="34">
        <v>7610.4882069369996</v>
      </c>
      <c r="O66" s="34">
        <v>9082.7993797409999</v>
      </c>
      <c r="P66" s="34">
        <v>5290.1325246500001</v>
      </c>
      <c r="Q66" s="34">
        <v>18015.618581589995</v>
      </c>
      <c r="R66" s="34">
        <v>6438.8577907520012</v>
      </c>
      <c r="S66" s="34">
        <v>18956.27053777</v>
      </c>
      <c r="T66" s="34">
        <v>18801.461265048998</v>
      </c>
      <c r="U66" s="34">
        <v>20399.868212403999</v>
      </c>
      <c r="V66" s="34">
        <v>15032.638600809001</v>
      </c>
      <c r="W66" s="34">
        <v>20569.409234619998</v>
      </c>
      <c r="X66" s="34">
        <v>21269.267431523</v>
      </c>
      <c r="Y66" s="34">
        <v>24789.471191120003</v>
      </c>
      <c r="Z66" s="34">
        <v>6371.5304299999998</v>
      </c>
      <c r="AA66" s="34">
        <v>4836.4751990000004</v>
      </c>
    </row>
    <row r="67" spans="1:27"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x14ac:dyDescent="0.35">
      <c r="A68" s="31" t="s">
        <v>122</v>
      </c>
      <c r="B68" s="31" t="s">
        <v>66</v>
      </c>
      <c r="C68" s="34">
        <v>0</v>
      </c>
      <c r="D68" s="34">
        <v>0</v>
      </c>
      <c r="E68" s="34">
        <v>0</v>
      </c>
      <c r="F68" s="34">
        <v>0</v>
      </c>
      <c r="G68" s="34">
        <v>0</v>
      </c>
      <c r="H68" s="34">
        <v>0</v>
      </c>
      <c r="I68" s="34">
        <v>0</v>
      </c>
      <c r="J68" s="34">
        <v>0</v>
      </c>
      <c r="K68" s="34">
        <v>0</v>
      </c>
      <c r="L68" s="34">
        <v>0</v>
      </c>
      <c r="M68" s="34">
        <v>0</v>
      </c>
      <c r="N68" s="34">
        <v>0</v>
      </c>
      <c r="O68" s="34">
        <v>0</v>
      </c>
      <c r="P68" s="34">
        <v>0</v>
      </c>
      <c r="Q68" s="34">
        <v>0</v>
      </c>
      <c r="R68" s="34">
        <v>0</v>
      </c>
      <c r="S68" s="34">
        <v>0</v>
      </c>
      <c r="T68" s="34">
        <v>0</v>
      </c>
      <c r="U68" s="34">
        <v>0</v>
      </c>
      <c r="V68" s="34">
        <v>0</v>
      </c>
      <c r="W68" s="34">
        <v>0</v>
      </c>
      <c r="X68" s="34">
        <v>0</v>
      </c>
      <c r="Y68" s="34">
        <v>0</v>
      </c>
      <c r="Z68" s="34">
        <v>0</v>
      </c>
      <c r="AA68" s="34">
        <v>0</v>
      </c>
    </row>
    <row r="69" spans="1:27" x14ac:dyDescent="0.35">
      <c r="A69" s="31" t="s">
        <v>122</v>
      </c>
      <c r="B69" s="31" t="s">
        <v>65</v>
      </c>
      <c r="C69" s="34">
        <v>0</v>
      </c>
      <c r="D69" s="34">
        <v>0</v>
      </c>
      <c r="E69" s="34">
        <v>0</v>
      </c>
      <c r="F69" s="34">
        <v>0</v>
      </c>
      <c r="G69" s="34">
        <v>0</v>
      </c>
      <c r="H69" s="34">
        <v>0</v>
      </c>
      <c r="I69" s="34">
        <v>0</v>
      </c>
      <c r="J69" s="34">
        <v>0</v>
      </c>
      <c r="K69" s="34">
        <v>0</v>
      </c>
      <c r="L69" s="34">
        <v>0</v>
      </c>
      <c r="M69" s="34">
        <v>0</v>
      </c>
      <c r="N69" s="34">
        <v>0</v>
      </c>
      <c r="O69" s="34">
        <v>0</v>
      </c>
      <c r="P69" s="34">
        <v>0</v>
      </c>
      <c r="Q69" s="34">
        <v>0</v>
      </c>
      <c r="R69" s="34">
        <v>0</v>
      </c>
      <c r="S69" s="34">
        <v>0</v>
      </c>
      <c r="T69" s="34">
        <v>0</v>
      </c>
      <c r="U69" s="34">
        <v>0</v>
      </c>
      <c r="V69" s="34">
        <v>0</v>
      </c>
      <c r="W69" s="34">
        <v>0</v>
      </c>
      <c r="X69" s="34">
        <v>0</v>
      </c>
      <c r="Y69" s="34">
        <v>0</v>
      </c>
      <c r="Z69" s="34">
        <v>0</v>
      </c>
      <c r="AA69" s="34">
        <v>0</v>
      </c>
    </row>
    <row r="70" spans="1:27" x14ac:dyDescent="0.35">
      <c r="A70" s="31" t="s">
        <v>122</v>
      </c>
      <c r="B70" s="31" t="s">
        <v>34</v>
      </c>
      <c r="C70" s="34">
        <v>0</v>
      </c>
      <c r="D70" s="34">
        <v>0</v>
      </c>
      <c r="E70" s="34">
        <v>0</v>
      </c>
      <c r="F70" s="34">
        <v>0</v>
      </c>
      <c r="G70" s="34">
        <v>0</v>
      </c>
      <c r="H70" s="34">
        <v>0</v>
      </c>
      <c r="I70" s="34">
        <v>0</v>
      </c>
      <c r="J70" s="34">
        <v>0</v>
      </c>
      <c r="K70" s="34">
        <v>0</v>
      </c>
      <c r="L70" s="34">
        <v>0</v>
      </c>
      <c r="M70" s="34">
        <v>0</v>
      </c>
      <c r="N70" s="34">
        <v>0</v>
      </c>
      <c r="O70" s="34">
        <v>0</v>
      </c>
      <c r="P70" s="34">
        <v>0</v>
      </c>
      <c r="Q70" s="34">
        <v>0</v>
      </c>
      <c r="R70" s="34">
        <v>0</v>
      </c>
      <c r="S70" s="34">
        <v>0</v>
      </c>
      <c r="T70" s="34">
        <v>0</v>
      </c>
      <c r="U70" s="34">
        <v>0</v>
      </c>
      <c r="V70" s="34">
        <v>0</v>
      </c>
      <c r="W70" s="34">
        <v>0</v>
      </c>
      <c r="X70" s="34">
        <v>0</v>
      </c>
      <c r="Y70" s="34">
        <v>0</v>
      </c>
      <c r="Z70" s="34">
        <v>0</v>
      </c>
      <c r="AA70" s="34">
        <v>0</v>
      </c>
    </row>
    <row r="71" spans="1:27" x14ac:dyDescent="0.35">
      <c r="A71" s="31" t="s">
        <v>122</v>
      </c>
      <c r="B71" s="31" t="s">
        <v>70</v>
      </c>
      <c r="C71" s="34">
        <v>0</v>
      </c>
      <c r="D71" s="34">
        <v>0</v>
      </c>
      <c r="E71" s="34">
        <v>0</v>
      </c>
      <c r="F71" s="34">
        <v>0</v>
      </c>
      <c r="G71" s="34">
        <v>0</v>
      </c>
      <c r="H71" s="34">
        <v>0</v>
      </c>
      <c r="I71" s="34">
        <v>0</v>
      </c>
      <c r="J71" s="34">
        <v>0</v>
      </c>
      <c r="K71" s="34">
        <v>0</v>
      </c>
      <c r="L71" s="34">
        <v>0</v>
      </c>
      <c r="M71" s="34">
        <v>0</v>
      </c>
      <c r="N71" s="34">
        <v>0</v>
      </c>
      <c r="O71" s="34">
        <v>0</v>
      </c>
      <c r="P71" s="34">
        <v>0</v>
      </c>
      <c r="Q71" s="34">
        <v>0</v>
      </c>
      <c r="R71" s="34">
        <v>0</v>
      </c>
      <c r="S71" s="34">
        <v>0</v>
      </c>
      <c r="T71" s="34">
        <v>0</v>
      </c>
      <c r="U71" s="34">
        <v>0</v>
      </c>
      <c r="V71" s="34">
        <v>0</v>
      </c>
      <c r="W71" s="34">
        <v>0</v>
      </c>
      <c r="X71" s="34">
        <v>0</v>
      </c>
      <c r="Y71" s="34">
        <v>0</v>
      </c>
      <c r="Z71" s="34">
        <v>0</v>
      </c>
      <c r="AA71" s="34">
        <v>0</v>
      </c>
    </row>
    <row r="72" spans="1:27" x14ac:dyDescent="0.35">
      <c r="A72" s="31" t="s">
        <v>122</v>
      </c>
      <c r="B72" s="31" t="s">
        <v>52</v>
      </c>
      <c r="C72" s="34">
        <v>0</v>
      </c>
      <c r="D72" s="34">
        <v>0</v>
      </c>
      <c r="E72" s="34">
        <v>0</v>
      </c>
      <c r="F72" s="34">
        <v>0</v>
      </c>
      <c r="G72" s="34">
        <v>0</v>
      </c>
      <c r="H72" s="34">
        <v>0</v>
      </c>
      <c r="I72" s="34">
        <v>0</v>
      </c>
      <c r="J72" s="34">
        <v>0</v>
      </c>
      <c r="K72" s="34">
        <v>0</v>
      </c>
      <c r="L72" s="34">
        <v>0</v>
      </c>
      <c r="M72" s="34">
        <v>0</v>
      </c>
      <c r="N72" s="34">
        <v>0</v>
      </c>
      <c r="O72" s="34">
        <v>0</v>
      </c>
      <c r="P72" s="34">
        <v>0</v>
      </c>
      <c r="Q72" s="34">
        <v>0</v>
      </c>
      <c r="R72" s="34">
        <v>0</v>
      </c>
      <c r="S72" s="34">
        <v>0</v>
      </c>
      <c r="T72" s="34">
        <v>0</v>
      </c>
      <c r="U72" s="34">
        <v>0</v>
      </c>
      <c r="V72" s="34">
        <v>0</v>
      </c>
      <c r="W72" s="34">
        <v>0</v>
      </c>
      <c r="X72" s="34">
        <v>0</v>
      </c>
      <c r="Y72" s="34">
        <v>0</v>
      </c>
      <c r="Z72" s="34">
        <v>0</v>
      </c>
      <c r="AA72" s="34">
        <v>0</v>
      </c>
    </row>
    <row r="73" spans="1:27" x14ac:dyDescent="0.35">
      <c r="A73" s="38" t="s">
        <v>127</v>
      </c>
      <c r="B73" s="38"/>
      <c r="C73" s="35">
        <v>146627.82537371898</v>
      </c>
      <c r="D73" s="35">
        <v>132389.851487056</v>
      </c>
      <c r="E73" s="35">
        <v>115844.99224081401</v>
      </c>
      <c r="F73" s="35">
        <v>33646.704965602003</v>
      </c>
      <c r="G73" s="35">
        <v>32254.125386465999</v>
      </c>
      <c r="H73" s="35">
        <v>31836.525714883002</v>
      </c>
      <c r="I73" s="35">
        <v>30530.793177649</v>
      </c>
      <c r="J73" s="35">
        <v>29607.197688963002</v>
      </c>
      <c r="K73" s="35">
        <v>28322.041441844998</v>
      </c>
      <c r="L73" s="35">
        <v>27278.384100043</v>
      </c>
      <c r="M73" s="35">
        <v>26157.501086084998</v>
      </c>
      <c r="N73" s="35">
        <v>59079.927470697003</v>
      </c>
      <c r="O73" s="35">
        <v>66559.56326219099</v>
      </c>
      <c r="P73" s="35">
        <v>42290.25939449</v>
      </c>
      <c r="Q73" s="35">
        <v>71382.881130459995</v>
      </c>
      <c r="R73" s="35">
        <v>33223.469086982004</v>
      </c>
      <c r="S73" s="35">
        <v>18956.48549237</v>
      </c>
      <c r="T73" s="35">
        <v>18801.667277008997</v>
      </c>
      <c r="U73" s="35">
        <v>20400.067729353999</v>
      </c>
      <c r="V73" s="35">
        <v>15032.815159079002</v>
      </c>
      <c r="W73" s="35">
        <v>20569.639498899996</v>
      </c>
      <c r="X73" s="35">
        <v>21269.492091363001</v>
      </c>
      <c r="Y73" s="35">
        <v>24789.691033820003</v>
      </c>
      <c r="Z73" s="35">
        <v>6371.7658140499998</v>
      </c>
      <c r="AA73" s="35">
        <v>4836.6993930600001</v>
      </c>
    </row>
    <row r="75" spans="1:27"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x14ac:dyDescent="0.35">
      <c r="A78" s="31" t="s">
        <v>123</v>
      </c>
      <c r="B78" s="31" t="s">
        <v>18</v>
      </c>
      <c r="C78" s="34">
        <v>0</v>
      </c>
      <c r="D78" s="34">
        <v>6.5827269999999993E-2</v>
      </c>
      <c r="E78" s="34">
        <v>8.4218219999999996E-2</v>
      </c>
      <c r="F78" s="34">
        <v>8.2008399999999995E-2</v>
      </c>
      <c r="G78" s="34">
        <v>7.7575539999999998E-2</v>
      </c>
      <c r="H78" s="34">
        <v>7.9385400000000009E-2</v>
      </c>
      <c r="I78" s="34">
        <v>7.7911934000000002E-2</v>
      </c>
      <c r="J78" s="34">
        <v>7.8538460000000004E-2</v>
      </c>
      <c r="K78" s="34">
        <v>8.5223365999999995E-2</v>
      </c>
      <c r="L78" s="34">
        <v>9.4020615000000002E-2</v>
      </c>
      <c r="M78" s="34">
        <v>8.4593630000000003E-2</v>
      </c>
      <c r="N78" s="34">
        <v>0.10271160999999999</v>
      </c>
      <c r="O78" s="34">
        <v>0.100768419999999</v>
      </c>
      <c r="P78" s="34">
        <v>8.9220600000000011E-2</v>
      </c>
      <c r="Q78" s="34">
        <v>8.6741899999999997E-2</v>
      </c>
      <c r="R78" s="34">
        <v>9.3829704E-2</v>
      </c>
      <c r="S78" s="34">
        <v>0.11198746499999901</v>
      </c>
      <c r="T78" s="34">
        <v>0.11318725</v>
      </c>
      <c r="U78" s="34">
        <v>0.11729512</v>
      </c>
      <c r="V78" s="34">
        <v>0.10019287</v>
      </c>
      <c r="W78" s="34">
        <v>0.12116415000000001</v>
      </c>
      <c r="X78" s="34">
        <v>0.11686911000000001</v>
      </c>
      <c r="Y78" s="34">
        <v>0.10623112999999999</v>
      </c>
      <c r="Z78" s="34">
        <v>9.988266999999991E-2</v>
      </c>
      <c r="AA78" s="34">
        <v>9.5535790000000009E-2</v>
      </c>
    </row>
    <row r="79" spans="1:27"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x14ac:dyDescent="0.35">
      <c r="A80" s="31" t="s">
        <v>123</v>
      </c>
      <c r="B80" s="31" t="s">
        <v>63</v>
      </c>
      <c r="C80" s="34">
        <v>0.1091430999999999</v>
      </c>
      <c r="D80" s="34">
        <v>8.4256312999999888E-2</v>
      </c>
      <c r="E80" s="34">
        <v>0.1027101209999999</v>
      </c>
      <c r="F80" s="34">
        <v>0.101243663</v>
      </c>
      <c r="G80" s="34">
        <v>8.9762080999999994E-2</v>
      </c>
      <c r="H80" s="34">
        <v>9.4209317999999903E-2</v>
      </c>
      <c r="I80" s="34">
        <v>9.1957678000000001E-2</v>
      </c>
      <c r="J80" s="34">
        <v>9.2803607999999899E-2</v>
      </c>
      <c r="K80" s="34">
        <v>9.804644400000001E-2</v>
      </c>
      <c r="L80" s="34">
        <v>0.110738489</v>
      </c>
      <c r="M80" s="34">
        <v>9.1338894999999892E-2</v>
      </c>
      <c r="N80" s="34">
        <v>3.5492652620000005</v>
      </c>
      <c r="O80" s="34">
        <v>0.11816805200000001</v>
      </c>
      <c r="P80" s="34">
        <v>9.3406144999999996E-2</v>
      </c>
      <c r="Q80" s="34">
        <v>9.8476397999999993E-2</v>
      </c>
      <c r="R80" s="34">
        <v>20.130095705999999</v>
      </c>
      <c r="S80" s="34">
        <v>87.436280283999992</v>
      </c>
      <c r="T80" s="34">
        <v>7.2145794650000008</v>
      </c>
      <c r="U80" s="34">
        <v>95.512318225000001</v>
      </c>
      <c r="V80" s="34">
        <v>6.4850319999999892E-2</v>
      </c>
      <c r="W80" s="34">
        <v>56.355639968000006</v>
      </c>
      <c r="X80" s="34">
        <v>8.2349085000000002E-2</v>
      </c>
      <c r="Y80" s="34">
        <v>9.939146362999999</v>
      </c>
      <c r="Z80" s="34">
        <v>109.44562388</v>
      </c>
      <c r="AA80" s="34">
        <v>53.706237970000004</v>
      </c>
    </row>
    <row r="81" spans="1:27" x14ac:dyDescent="0.35">
      <c r="A81" s="31" t="s">
        <v>123</v>
      </c>
      <c r="B81" s="31" t="s">
        <v>62</v>
      </c>
      <c r="C81" s="34">
        <v>0</v>
      </c>
      <c r="D81" s="34">
        <v>0</v>
      </c>
      <c r="E81" s="34">
        <v>0</v>
      </c>
      <c r="F81" s="34">
        <v>0</v>
      </c>
      <c r="G81" s="34">
        <v>0</v>
      </c>
      <c r="H81" s="34">
        <v>0</v>
      </c>
      <c r="I81" s="34">
        <v>0</v>
      </c>
      <c r="J81" s="34">
        <v>0</v>
      </c>
      <c r="K81" s="34">
        <v>0</v>
      </c>
      <c r="L81" s="34">
        <v>0</v>
      </c>
      <c r="M81" s="34">
        <v>0</v>
      </c>
      <c r="N81" s="34">
        <v>0</v>
      </c>
      <c r="O81" s="34">
        <v>0</v>
      </c>
      <c r="P81" s="34">
        <v>0</v>
      </c>
      <c r="Q81" s="34">
        <v>0</v>
      </c>
      <c r="R81" s="34">
        <v>0</v>
      </c>
      <c r="S81" s="34">
        <v>0</v>
      </c>
      <c r="T81" s="34">
        <v>0</v>
      </c>
      <c r="U81" s="34">
        <v>0</v>
      </c>
      <c r="V81" s="34">
        <v>0</v>
      </c>
      <c r="W81" s="34">
        <v>0</v>
      </c>
      <c r="X81" s="34">
        <v>0</v>
      </c>
      <c r="Y81" s="34">
        <v>0</v>
      </c>
      <c r="Z81" s="34">
        <v>0</v>
      </c>
      <c r="AA81" s="34">
        <v>0</v>
      </c>
    </row>
    <row r="82" spans="1:27" x14ac:dyDescent="0.35">
      <c r="A82" s="31" t="s">
        <v>123</v>
      </c>
      <c r="B82" s="31" t="s">
        <v>66</v>
      </c>
      <c r="C82" s="34">
        <v>0</v>
      </c>
      <c r="D82" s="34">
        <v>0</v>
      </c>
      <c r="E82" s="34">
        <v>0</v>
      </c>
      <c r="F82" s="34">
        <v>0</v>
      </c>
      <c r="G82" s="34">
        <v>0</v>
      </c>
      <c r="H82" s="34">
        <v>0</v>
      </c>
      <c r="I82" s="34">
        <v>0</v>
      </c>
      <c r="J82" s="34">
        <v>0</v>
      </c>
      <c r="K82" s="34">
        <v>0</v>
      </c>
      <c r="L82" s="34">
        <v>0</v>
      </c>
      <c r="M82" s="34">
        <v>0</v>
      </c>
      <c r="N82" s="34">
        <v>0</v>
      </c>
      <c r="O82" s="34">
        <v>0</v>
      </c>
      <c r="P82" s="34">
        <v>0</v>
      </c>
      <c r="Q82" s="34">
        <v>0</v>
      </c>
      <c r="R82" s="34">
        <v>0</v>
      </c>
      <c r="S82" s="34">
        <v>0</v>
      </c>
      <c r="T82" s="34">
        <v>0</v>
      </c>
      <c r="U82" s="34">
        <v>0</v>
      </c>
      <c r="V82" s="34">
        <v>0</v>
      </c>
      <c r="W82" s="34">
        <v>0</v>
      </c>
      <c r="X82" s="34">
        <v>0</v>
      </c>
      <c r="Y82" s="34">
        <v>0</v>
      </c>
      <c r="Z82" s="34">
        <v>0</v>
      </c>
      <c r="AA82" s="34">
        <v>0</v>
      </c>
    </row>
    <row r="83" spans="1:27" x14ac:dyDescent="0.35">
      <c r="A83" s="31" t="s">
        <v>123</v>
      </c>
      <c r="B83" s="31" t="s">
        <v>65</v>
      </c>
      <c r="C83" s="34">
        <v>0</v>
      </c>
      <c r="D83" s="34">
        <v>0</v>
      </c>
      <c r="E83" s="34">
        <v>0</v>
      </c>
      <c r="F83" s="34">
        <v>0</v>
      </c>
      <c r="G83" s="34">
        <v>0</v>
      </c>
      <c r="H83" s="34">
        <v>0</v>
      </c>
      <c r="I83" s="34">
        <v>0</v>
      </c>
      <c r="J83" s="34">
        <v>0</v>
      </c>
      <c r="K83" s="34">
        <v>0</v>
      </c>
      <c r="L83" s="34">
        <v>0</v>
      </c>
      <c r="M83" s="34">
        <v>0</v>
      </c>
      <c r="N83" s="34">
        <v>0</v>
      </c>
      <c r="O83" s="34">
        <v>0</v>
      </c>
      <c r="P83" s="34">
        <v>0</v>
      </c>
      <c r="Q83" s="34">
        <v>0</v>
      </c>
      <c r="R83" s="34">
        <v>0</v>
      </c>
      <c r="S83" s="34">
        <v>0</v>
      </c>
      <c r="T83" s="34">
        <v>0</v>
      </c>
      <c r="U83" s="34">
        <v>0</v>
      </c>
      <c r="V83" s="34">
        <v>0</v>
      </c>
      <c r="W83" s="34">
        <v>0</v>
      </c>
      <c r="X83" s="34">
        <v>0</v>
      </c>
      <c r="Y83" s="34">
        <v>0</v>
      </c>
      <c r="Z83" s="34">
        <v>0</v>
      </c>
      <c r="AA83" s="34">
        <v>0</v>
      </c>
    </row>
    <row r="84" spans="1:27" x14ac:dyDescent="0.35">
      <c r="A84" s="31" t="s">
        <v>123</v>
      </c>
      <c r="B84" s="31" t="s">
        <v>34</v>
      </c>
      <c r="C84" s="34">
        <v>0</v>
      </c>
      <c r="D84" s="34">
        <v>0</v>
      </c>
      <c r="E84" s="34">
        <v>0</v>
      </c>
      <c r="F84" s="34">
        <v>0</v>
      </c>
      <c r="G84" s="34">
        <v>0</v>
      </c>
      <c r="H84" s="34">
        <v>0</v>
      </c>
      <c r="I84" s="34">
        <v>0</v>
      </c>
      <c r="J84" s="34">
        <v>0</v>
      </c>
      <c r="K84" s="34">
        <v>0</v>
      </c>
      <c r="L84" s="34">
        <v>0</v>
      </c>
      <c r="M84" s="34">
        <v>0</v>
      </c>
      <c r="N84" s="34">
        <v>0</v>
      </c>
      <c r="O84" s="34">
        <v>0</v>
      </c>
      <c r="P84" s="34">
        <v>0</v>
      </c>
      <c r="Q84" s="34">
        <v>0</v>
      </c>
      <c r="R84" s="34">
        <v>0</v>
      </c>
      <c r="S84" s="34">
        <v>0</v>
      </c>
      <c r="T84" s="34">
        <v>0</v>
      </c>
      <c r="U84" s="34">
        <v>0</v>
      </c>
      <c r="V84" s="34">
        <v>0</v>
      </c>
      <c r="W84" s="34">
        <v>0</v>
      </c>
      <c r="X84" s="34">
        <v>0</v>
      </c>
      <c r="Y84" s="34">
        <v>0</v>
      </c>
      <c r="Z84" s="34">
        <v>0</v>
      </c>
      <c r="AA84" s="34">
        <v>0</v>
      </c>
    </row>
    <row r="85" spans="1:27" x14ac:dyDescent="0.35">
      <c r="A85" s="31" t="s">
        <v>123</v>
      </c>
      <c r="B85" s="31" t="s">
        <v>70</v>
      </c>
      <c r="C85" s="34">
        <v>0</v>
      </c>
      <c r="D85" s="34">
        <v>0</v>
      </c>
      <c r="E85" s="34">
        <v>0</v>
      </c>
      <c r="F85" s="34">
        <v>0</v>
      </c>
      <c r="G85" s="34">
        <v>0</v>
      </c>
      <c r="H85" s="34">
        <v>0</v>
      </c>
      <c r="I85" s="34">
        <v>0</v>
      </c>
      <c r="J85" s="34">
        <v>0</v>
      </c>
      <c r="K85" s="34">
        <v>0</v>
      </c>
      <c r="L85" s="34">
        <v>0</v>
      </c>
      <c r="M85" s="34">
        <v>0</v>
      </c>
      <c r="N85" s="34">
        <v>0</v>
      </c>
      <c r="O85" s="34">
        <v>0</v>
      </c>
      <c r="P85" s="34">
        <v>0</v>
      </c>
      <c r="Q85" s="34">
        <v>0</v>
      </c>
      <c r="R85" s="34">
        <v>0</v>
      </c>
      <c r="S85" s="34">
        <v>0</v>
      </c>
      <c r="T85" s="34">
        <v>0</v>
      </c>
      <c r="U85" s="34">
        <v>0</v>
      </c>
      <c r="V85" s="34">
        <v>0</v>
      </c>
      <c r="W85" s="34">
        <v>0</v>
      </c>
      <c r="X85" s="34">
        <v>0</v>
      </c>
      <c r="Y85" s="34">
        <v>0</v>
      </c>
      <c r="Z85" s="34">
        <v>0</v>
      </c>
      <c r="AA85" s="34">
        <v>0</v>
      </c>
    </row>
    <row r="86" spans="1:27" x14ac:dyDescent="0.35">
      <c r="A86" s="31" t="s">
        <v>123</v>
      </c>
      <c r="B86" s="31" t="s">
        <v>52</v>
      </c>
      <c r="C86" s="34">
        <v>0</v>
      </c>
      <c r="D86" s="34">
        <v>0</v>
      </c>
      <c r="E86" s="34">
        <v>0</v>
      </c>
      <c r="F86" s="34">
        <v>0</v>
      </c>
      <c r="G86" s="34">
        <v>0</v>
      </c>
      <c r="H86" s="34">
        <v>0</v>
      </c>
      <c r="I86" s="34">
        <v>0</v>
      </c>
      <c r="J86" s="34">
        <v>0</v>
      </c>
      <c r="K86" s="34">
        <v>0</v>
      </c>
      <c r="L86" s="34">
        <v>0</v>
      </c>
      <c r="M86" s="34">
        <v>0</v>
      </c>
      <c r="N86" s="34">
        <v>0</v>
      </c>
      <c r="O86" s="34">
        <v>0</v>
      </c>
      <c r="P86" s="34">
        <v>0</v>
      </c>
      <c r="Q86" s="34">
        <v>0</v>
      </c>
      <c r="R86" s="34">
        <v>0</v>
      </c>
      <c r="S86" s="34">
        <v>0</v>
      </c>
      <c r="T86" s="34">
        <v>0</v>
      </c>
      <c r="U86" s="34">
        <v>0</v>
      </c>
      <c r="V86" s="34">
        <v>0</v>
      </c>
      <c r="W86" s="34">
        <v>0</v>
      </c>
      <c r="X86" s="34">
        <v>0</v>
      </c>
      <c r="Y86" s="34">
        <v>0</v>
      </c>
      <c r="Z86" s="34">
        <v>0</v>
      </c>
      <c r="AA86" s="34">
        <v>0</v>
      </c>
    </row>
    <row r="87" spans="1:27" x14ac:dyDescent="0.35">
      <c r="A87" s="38" t="s">
        <v>127</v>
      </c>
      <c r="B87" s="38"/>
      <c r="C87" s="35">
        <v>0.1091430999999999</v>
      </c>
      <c r="D87" s="35">
        <v>0.15008358299999988</v>
      </c>
      <c r="E87" s="35">
        <v>0.18692834099999989</v>
      </c>
      <c r="F87" s="35">
        <v>0.18325206299999999</v>
      </c>
      <c r="G87" s="35">
        <v>0.16733762099999999</v>
      </c>
      <c r="H87" s="35">
        <v>0.17359471799999993</v>
      </c>
      <c r="I87" s="35">
        <v>0.169869612</v>
      </c>
      <c r="J87" s="35">
        <v>0.1713420679999999</v>
      </c>
      <c r="K87" s="35">
        <v>0.18326981000000001</v>
      </c>
      <c r="L87" s="35">
        <v>0.204759104</v>
      </c>
      <c r="M87" s="35">
        <v>0.1759325249999999</v>
      </c>
      <c r="N87" s="35">
        <v>3.6519768720000005</v>
      </c>
      <c r="O87" s="35">
        <v>0.21893647199999899</v>
      </c>
      <c r="P87" s="35">
        <v>0.18262674500000001</v>
      </c>
      <c r="Q87" s="35">
        <v>0.185218298</v>
      </c>
      <c r="R87" s="35">
        <v>20.22392541</v>
      </c>
      <c r="S87" s="35">
        <v>87.54826774899999</v>
      </c>
      <c r="T87" s="35">
        <v>7.327766715000001</v>
      </c>
      <c r="U87" s="35">
        <v>95.629613344999996</v>
      </c>
      <c r="V87" s="35">
        <v>0.1650431899999999</v>
      </c>
      <c r="W87" s="35">
        <v>56.476804118000004</v>
      </c>
      <c r="X87" s="35">
        <v>0.19921819500000001</v>
      </c>
      <c r="Y87" s="35">
        <v>10.045377492999998</v>
      </c>
      <c r="Z87" s="35">
        <v>109.54550655</v>
      </c>
      <c r="AA87" s="35">
        <v>53.801773760000003</v>
      </c>
    </row>
  </sheetData>
  <sheetProtection algorithmName="SHA-512" hashValue="OFpiz1qouo36ukgA1g6C6lF5QcQuuF6vU7M8S7qWHduf6bMP43CDCkqnmFPvBzsJXqu14eFgrvAMFkt7LYx3HA==" saltValue="/2R8oI122lfxBw7aiO6O8w==" spinCount="100000" sheet="1" objects="1" scenarios="1"/>
  <mergeCells count="6">
    <mergeCell ref="A87:B87"/>
    <mergeCell ref="A17:B17"/>
    <mergeCell ref="A31:B31"/>
    <mergeCell ref="A45:B45"/>
    <mergeCell ref="A59:B59"/>
    <mergeCell ref="A73:B7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tabColor theme="7" tint="0.39997558519241921"/>
  </sheetPr>
  <dimension ref="A1:AA87"/>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149</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136</v>
      </c>
      <c r="B2" s="18" t="s">
        <v>137</v>
      </c>
    </row>
    <row r="3" spans="1:27" x14ac:dyDescent="0.35">
      <c r="B3" s="18"/>
    </row>
    <row r="4" spans="1:27" x14ac:dyDescent="0.35">
      <c r="A4" s="18" t="s">
        <v>116</v>
      </c>
      <c r="B4" s="18"/>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0</v>
      </c>
      <c r="D6" s="34">
        <v>0</v>
      </c>
      <c r="E6" s="34">
        <v>0</v>
      </c>
      <c r="F6" s="34">
        <v>0</v>
      </c>
      <c r="G6" s="34">
        <v>0</v>
      </c>
      <c r="H6" s="34">
        <v>0</v>
      </c>
      <c r="I6" s="34">
        <v>0</v>
      </c>
      <c r="J6" s="34">
        <v>0</v>
      </c>
      <c r="K6" s="34">
        <v>0</v>
      </c>
      <c r="L6" s="34">
        <v>0</v>
      </c>
      <c r="M6" s="34">
        <v>0</v>
      </c>
      <c r="N6" s="34">
        <v>0</v>
      </c>
      <c r="O6" s="34">
        <v>0</v>
      </c>
      <c r="P6" s="34">
        <v>0</v>
      </c>
      <c r="Q6" s="34">
        <v>0</v>
      </c>
      <c r="R6" s="34">
        <v>0</v>
      </c>
      <c r="S6" s="34">
        <v>0</v>
      </c>
      <c r="T6" s="34">
        <v>0</v>
      </c>
      <c r="U6" s="34">
        <v>0</v>
      </c>
      <c r="V6" s="34">
        <v>0</v>
      </c>
      <c r="W6" s="34">
        <v>0</v>
      </c>
      <c r="X6" s="34">
        <v>0</v>
      </c>
      <c r="Y6" s="34">
        <v>0</v>
      </c>
      <c r="Z6" s="34">
        <v>0</v>
      </c>
      <c r="AA6" s="34">
        <v>0</v>
      </c>
    </row>
    <row r="7" spans="1:27" x14ac:dyDescent="0.35">
      <c r="A7" s="31" t="s">
        <v>38</v>
      </c>
      <c r="B7" s="31" t="s">
        <v>68</v>
      </c>
      <c r="C7" s="34">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c r="W7" s="34">
        <v>0</v>
      </c>
      <c r="X7" s="34">
        <v>0</v>
      </c>
      <c r="Y7" s="34">
        <v>0</v>
      </c>
      <c r="Z7" s="34">
        <v>0</v>
      </c>
      <c r="AA7" s="34">
        <v>0</v>
      </c>
    </row>
    <row r="8" spans="1:27" x14ac:dyDescent="0.35">
      <c r="A8" s="31" t="s">
        <v>38</v>
      </c>
      <c r="B8" s="31" t="s">
        <v>18</v>
      </c>
      <c r="C8" s="34">
        <v>0</v>
      </c>
      <c r="D8" s="34">
        <v>2.2927939423386086</v>
      </c>
      <c r="E8" s="34">
        <v>0.22532612133992802</v>
      </c>
      <c r="F8" s="34">
        <v>1.5546700953868909E-2</v>
      </c>
      <c r="G8" s="34">
        <v>1.6245398984843827E-3</v>
      </c>
      <c r="H8" s="34">
        <v>2.1525199057940349E-2</v>
      </c>
      <c r="I8" s="34">
        <v>1.8211055354496873E-2</v>
      </c>
      <c r="J8" s="34">
        <v>3.4809031600022342E-2</v>
      </c>
      <c r="K8" s="34">
        <v>7.6779061499704204E-2</v>
      </c>
      <c r="L8" s="34">
        <v>0.22976301184933048</v>
      </c>
      <c r="M8" s="34">
        <v>3.1512442171608243E-2</v>
      </c>
      <c r="N8" s="34">
        <v>0.73082175579121478</v>
      </c>
      <c r="O8" s="34">
        <v>7.8349772286100711E-2</v>
      </c>
      <c r="P8" s="34">
        <v>4.1982079233836315E-3</v>
      </c>
      <c r="Q8" s="34">
        <v>0.78877727243533313</v>
      </c>
      <c r="R8" s="34">
        <v>3.1084554090436006E-2</v>
      </c>
      <c r="S8" s="34">
        <v>277.275717023597</v>
      </c>
      <c r="T8" s="34">
        <v>2.1236582015655831E-2</v>
      </c>
      <c r="U8" s="34">
        <v>4.3644381139033975E-2</v>
      </c>
      <c r="V8" s="34">
        <v>1.2482004211633601E-3</v>
      </c>
      <c r="W8" s="34">
        <v>0.1661660797470923</v>
      </c>
      <c r="X8" s="34">
        <v>152364.12924310108</v>
      </c>
      <c r="Y8" s="34">
        <v>8.6940931580312217E-3</v>
      </c>
      <c r="Z8" s="34">
        <v>5.8893940791758588E-2</v>
      </c>
      <c r="AA8" s="34">
        <v>5.4431758126553516E-4</v>
      </c>
    </row>
    <row r="9" spans="1:27" x14ac:dyDescent="0.35">
      <c r="A9" s="31" t="s">
        <v>38</v>
      </c>
      <c r="B9" s="31" t="s">
        <v>30</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row>
    <row r="10" spans="1:27" x14ac:dyDescent="0.35">
      <c r="A10" s="31" t="s">
        <v>38</v>
      </c>
      <c r="B10" s="31" t="s">
        <v>63</v>
      </c>
      <c r="C10" s="34">
        <v>5.3868739589021155</v>
      </c>
      <c r="D10" s="34">
        <v>0.10869067901074139</v>
      </c>
      <c r="E10" s="34">
        <v>0.29119640994211604</v>
      </c>
      <c r="F10" s="34">
        <v>7.7878256460434878E-2</v>
      </c>
      <c r="G10" s="34">
        <v>7.2522277679994807E-2</v>
      </c>
      <c r="H10" s="34">
        <v>9.3442651412286096E-2</v>
      </c>
      <c r="I10" s="34">
        <v>8.962057265801851E-2</v>
      </c>
      <c r="J10" s="34">
        <v>8.7179217988961333E-2</v>
      </c>
      <c r="K10" s="34">
        <v>8.5175820113843059E-2</v>
      </c>
      <c r="L10" s="34">
        <v>9.0323976648602394E-2</v>
      </c>
      <c r="M10" s="34">
        <v>9.0140970746946089E-2</v>
      </c>
      <c r="N10" s="34">
        <v>0.25227242620099538</v>
      </c>
      <c r="O10" s="34">
        <v>7.9621160468386118E-2</v>
      </c>
      <c r="P10" s="34">
        <v>5.6885844965690165E-2</v>
      </c>
      <c r="Q10" s="34">
        <v>39537.799444624332</v>
      </c>
      <c r="R10" s="34">
        <v>0.22264188401659066</v>
      </c>
      <c r="S10" s="34">
        <v>230836.44712017741</v>
      </c>
      <c r="T10" s="34">
        <v>1.0792390526971448E-2</v>
      </c>
      <c r="U10" s="34">
        <v>0.18425599470831064</v>
      </c>
      <c r="V10" s="34">
        <v>7.9808805265205746E-3</v>
      </c>
      <c r="W10" s="34">
        <v>5.9080932316233549E-2</v>
      </c>
      <c r="X10" s="34">
        <v>1.0473947415790854E-2</v>
      </c>
      <c r="Y10" s="34">
        <v>2.3430865109498423E-2</v>
      </c>
      <c r="Z10" s="34">
        <v>30224.46902278599</v>
      </c>
      <c r="AA10" s="34">
        <v>2.3659589191782362E-3</v>
      </c>
    </row>
    <row r="11" spans="1:27" x14ac:dyDescent="0.35">
      <c r="A11" s="31" t="s">
        <v>38</v>
      </c>
      <c r="B11" s="31" t="s">
        <v>62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row>
    <row r="12" spans="1:27" x14ac:dyDescent="0.35">
      <c r="A12" s="31" t="s">
        <v>38</v>
      </c>
      <c r="B12" s="31" t="s">
        <v>66</v>
      </c>
      <c r="C12" s="34">
        <v>0</v>
      </c>
      <c r="D12" s="34">
        <v>38.700446917189701</v>
      </c>
      <c r="E12" s="34">
        <v>7.2805539157476105</v>
      </c>
      <c r="F12" s="34">
        <v>111082.5836382386</v>
      </c>
      <c r="G12" s="34">
        <v>245155.19934741207</v>
      </c>
      <c r="H12" s="34">
        <v>72985.593497828871</v>
      </c>
      <c r="I12" s="34">
        <v>535375.42525279289</v>
      </c>
      <c r="J12" s="34">
        <v>1457391.1178313603</v>
      </c>
      <c r="K12" s="34">
        <v>245488.36865243767</v>
      </c>
      <c r="L12" s="34">
        <v>6.6249836114858525</v>
      </c>
      <c r="M12" s="34">
        <v>0.19369054465359939</v>
      </c>
      <c r="N12" s="34">
        <v>928002.96773352334</v>
      </c>
      <c r="O12" s="34">
        <v>63260.33624188773</v>
      </c>
      <c r="P12" s="34">
        <v>390139.7360687867</v>
      </c>
      <c r="Q12" s="34">
        <v>1990343.8440972501</v>
      </c>
      <c r="R12" s="34">
        <v>952440.63684927975</v>
      </c>
      <c r="S12" s="34">
        <v>1572633.8207749194</v>
      </c>
      <c r="T12" s="34">
        <v>197050.40509872593</v>
      </c>
      <c r="U12" s="34">
        <v>7386.3615717759048</v>
      </c>
      <c r="V12" s="34">
        <v>0.12450068153503036</v>
      </c>
      <c r="W12" s="34">
        <v>186780.0541446823</v>
      </c>
      <c r="X12" s="34">
        <v>290755.62659969303</v>
      </c>
      <c r="Y12" s="34">
        <v>56937.078068243063</v>
      </c>
      <c r="Z12" s="34">
        <v>63923.316859139879</v>
      </c>
      <c r="AA12" s="34">
        <v>33420.917574037863</v>
      </c>
    </row>
    <row r="13" spans="1:27" x14ac:dyDescent="0.35">
      <c r="A13" s="31" t="s">
        <v>38</v>
      </c>
      <c r="B13" s="31" t="s">
        <v>65</v>
      </c>
      <c r="C13" s="34">
        <v>6.7711221873767675</v>
      </c>
      <c r="D13" s="34">
        <v>1050636.5193366518</v>
      </c>
      <c r="E13" s="34">
        <v>0.58891296290151107</v>
      </c>
      <c r="F13" s="34">
        <v>0.26196316852877749</v>
      </c>
      <c r="G13" s="34">
        <v>544907.36565377342</v>
      </c>
      <c r="H13" s="34">
        <v>5.7340049278138405</v>
      </c>
      <c r="I13" s="34">
        <v>152750.59742238355</v>
      </c>
      <c r="J13" s="34">
        <v>1116722.6610747473</v>
      </c>
      <c r="K13" s="34">
        <v>233208.33258325572</v>
      </c>
      <c r="L13" s="34">
        <v>174249.05322470568</v>
      </c>
      <c r="M13" s="34">
        <v>1.8880144891890036</v>
      </c>
      <c r="N13" s="34">
        <v>1011968.0982948184</v>
      </c>
      <c r="O13" s="34">
        <v>0.1351612727956942</v>
      </c>
      <c r="P13" s="34">
        <v>1.356956424637888E-2</v>
      </c>
      <c r="Q13" s="34">
        <v>320887.9223582035</v>
      </c>
      <c r="R13" s="34">
        <v>5526.9849147758878</v>
      </c>
      <c r="S13" s="34">
        <v>530892.5706902144</v>
      </c>
      <c r="T13" s="34">
        <v>45399.630966883429</v>
      </c>
      <c r="U13" s="34">
        <v>1.5870946302932384E-2</v>
      </c>
      <c r="V13" s="34">
        <v>0.52782789177276601</v>
      </c>
      <c r="W13" s="34">
        <v>181675.34568405634</v>
      </c>
      <c r="X13" s="34">
        <v>100665.41133770284</v>
      </c>
      <c r="Y13" s="34">
        <v>6386.2002723317091</v>
      </c>
      <c r="Z13" s="34">
        <v>2.15702636567714E-2</v>
      </c>
      <c r="AA13" s="34">
        <v>9377.2169570055339</v>
      </c>
    </row>
    <row r="14" spans="1:27" x14ac:dyDescent="0.35">
      <c r="A14" s="31" t="s">
        <v>38</v>
      </c>
      <c r="B14" s="31" t="s">
        <v>34</v>
      </c>
      <c r="C14" s="34">
        <v>15.398408559552001</v>
      </c>
      <c r="D14" s="34">
        <v>8.1254487663230096E-2</v>
      </c>
      <c r="E14" s="34">
        <v>1.6404036487943998E-4</v>
      </c>
      <c r="F14" s="34">
        <v>0</v>
      </c>
      <c r="G14" s="34">
        <v>7.7259683706741369E-3</v>
      </c>
      <c r="H14" s="34">
        <v>3.2092759926608512</v>
      </c>
      <c r="I14" s="34">
        <v>2.7766316097475237</v>
      </c>
      <c r="J14" s="34">
        <v>1.4255834235904015</v>
      </c>
      <c r="K14" s="34">
        <v>1.7932516593179649E-3</v>
      </c>
      <c r="L14" s="34">
        <v>353656.9244959323</v>
      </c>
      <c r="M14" s="34">
        <v>0.48649561883669762</v>
      </c>
      <c r="N14" s="34">
        <v>995758.94696236611</v>
      </c>
      <c r="O14" s="34">
        <v>77267.27798488448</v>
      </c>
      <c r="P14" s="34">
        <v>1.6722253996602566E-3</v>
      </c>
      <c r="Q14" s="34">
        <v>382863.47664206068</v>
      </c>
      <c r="R14" s="34">
        <v>4.0841673775415767E-4</v>
      </c>
      <c r="S14" s="34">
        <v>16946.449110512247</v>
      </c>
      <c r="T14" s="34">
        <v>6.5261535915644671E-4</v>
      </c>
      <c r="U14" s="34">
        <v>0.75694653313695903</v>
      </c>
      <c r="V14" s="34">
        <v>1.284119533671926E-2</v>
      </c>
      <c r="W14" s="34">
        <v>271591.31654412794</v>
      </c>
      <c r="X14" s="34">
        <v>28839.68859661782</v>
      </c>
      <c r="Y14" s="34">
        <v>9.157259845551495E-2</v>
      </c>
      <c r="Z14" s="34">
        <v>58410.586698653242</v>
      </c>
      <c r="AA14" s="34">
        <v>1.4517745364990713E-2</v>
      </c>
    </row>
    <row r="15" spans="1:27" x14ac:dyDescent="0.35">
      <c r="A15" s="31" t="s">
        <v>38</v>
      </c>
      <c r="B15" s="31" t="s">
        <v>70</v>
      </c>
      <c r="C15" s="34">
        <v>0</v>
      </c>
      <c r="D15" s="34">
        <v>0</v>
      </c>
      <c r="E15" s="34">
        <v>0</v>
      </c>
      <c r="F15" s="34">
        <v>19.166742298680887</v>
      </c>
      <c r="G15" s="34">
        <v>1.0234076811313231</v>
      </c>
      <c r="H15" s="34">
        <v>0.67516787303970038</v>
      </c>
      <c r="I15" s="34">
        <v>0.71725959475040535</v>
      </c>
      <c r="J15" s="34">
        <v>0.74469761368684595</v>
      </c>
      <c r="K15" s="34">
        <v>0.95286962843715373</v>
      </c>
      <c r="L15" s="34">
        <v>1.6987986986606829</v>
      </c>
      <c r="M15" s="34">
        <v>0.51040574526311033</v>
      </c>
      <c r="N15" s="34">
        <v>5.6648254083948615</v>
      </c>
      <c r="O15" s="34">
        <v>0.29943304870053622</v>
      </c>
      <c r="P15" s="34">
        <v>0.33497389363784957</v>
      </c>
      <c r="Q15" s="34">
        <v>7.3728776108847711</v>
      </c>
      <c r="R15" s="34">
        <v>5.2222090839043878</v>
      </c>
      <c r="S15" s="34">
        <v>866376.74730397097</v>
      </c>
      <c r="T15" s="34">
        <v>0.13443385330453994</v>
      </c>
      <c r="U15" s="34">
        <v>4.1440078843100894</v>
      </c>
      <c r="V15" s="34">
        <v>5.1544152785550322E-2</v>
      </c>
      <c r="W15" s="34">
        <v>53302.919164262014</v>
      </c>
      <c r="X15" s="34">
        <v>7.7713729713595067E-2</v>
      </c>
      <c r="Y15" s="34">
        <v>1.5724738861082676E-2</v>
      </c>
      <c r="Z15" s="34">
        <v>97035.847875787091</v>
      </c>
      <c r="AA15" s="34">
        <v>1.428066433003489E-2</v>
      </c>
    </row>
    <row r="16" spans="1:27" x14ac:dyDescent="0.35">
      <c r="A16" s="31" t="s">
        <v>38</v>
      </c>
      <c r="B16" s="31" t="s">
        <v>52</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row>
    <row r="17" spans="1:27" x14ac:dyDescent="0.35">
      <c r="A17" s="38" t="s">
        <v>127</v>
      </c>
      <c r="B17" s="38"/>
      <c r="C17" s="35">
        <v>12.157996146278883</v>
      </c>
      <c r="D17" s="35">
        <v>1050677.6212681902</v>
      </c>
      <c r="E17" s="35">
        <v>8.3859894099311667</v>
      </c>
      <c r="F17" s="35">
        <v>111082.93902636455</v>
      </c>
      <c r="G17" s="35">
        <v>790062.63914800307</v>
      </c>
      <c r="H17" s="35">
        <v>72991.442470607159</v>
      </c>
      <c r="I17" s="35">
        <v>688126.13050680445</v>
      </c>
      <c r="J17" s="35">
        <v>2574113.9008943569</v>
      </c>
      <c r="K17" s="35">
        <v>478696.86319057504</v>
      </c>
      <c r="L17" s="35">
        <v>174255.99829530568</v>
      </c>
      <c r="M17" s="35">
        <v>2.2033584467611576</v>
      </c>
      <c r="N17" s="35">
        <v>1939972.0491225237</v>
      </c>
      <c r="O17" s="35">
        <v>63260.629374093282</v>
      </c>
      <c r="P17" s="35">
        <v>390139.81072240387</v>
      </c>
      <c r="Q17" s="35">
        <v>2350770.3546773503</v>
      </c>
      <c r="R17" s="35">
        <v>957967.87549049384</v>
      </c>
      <c r="S17" s="35">
        <v>2334640.1143023348</v>
      </c>
      <c r="T17" s="35">
        <v>242450.06809458189</v>
      </c>
      <c r="U17" s="35">
        <v>7386.6053430980555</v>
      </c>
      <c r="V17" s="35">
        <v>0.6615576542554803</v>
      </c>
      <c r="W17" s="35">
        <v>368455.62507575075</v>
      </c>
      <c r="X17" s="35">
        <v>543785.17765444436</v>
      </c>
      <c r="Y17" s="35">
        <v>63323.310465533039</v>
      </c>
      <c r="Z17" s="35">
        <v>94147.866346130322</v>
      </c>
      <c r="AA17" s="35">
        <v>42798.137441319901</v>
      </c>
    </row>
    <row r="18" spans="1:27" x14ac:dyDescent="0.35">
      <c r="A18" s="13"/>
      <c r="B18" s="13"/>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row>
    <row r="21" spans="1:27"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x14ac:dyDescent="0.35">
      <c r="A22" s="31" t="s">
        <v>119</v>
      </c>
      <c r="B22" s="31" t="s">
        <v>18</v>
      </c>
      <c r="C22" s="34">
        <v>0</v>
      </c>
      <c r="D22" s="34">
        <v>0.71223845100467997</v>
      </c>
      <c r="E22" s="34">
        <v>1.0681292416916101E-2</v>
      </c>
      <c r="F22" s="34">
        <v>3.0661808729233199E-3</v>
      </c>
      <c r="G22" s="34">
        <v>3.03264275732796E-4</v>
      </c>
      <c r="H22" s="34">
        <v>1.5160469305212001E-3</v>
      </c>
      <c r="I22" s="34">
        <v>9.1144974479444394E-4</v>
      </c>
      <c r="J22" s="34">
        <v>7.3721492093654895E-4</v>
      </c>
      <c r="K22" s="34">
        <v>1.3634786157800001E-3</v>
      </c>
      <c r="L22" s="34">
        <v>9.9253408116668995E-2</v>
      </c>
      <c r="M22" s="34">
        <v>8.3846577045927997E-4</v>
      </c>
      <c r="N22" s="34">
        <v>0.30339711305067601</v>
      </c>
      <c r="O22" s="34">
        <v>8.571251510340749E-3</v>
      </c>
      <c r="P22" s="34">
        <v>7.8633099289764801E-4</v>
      </c>
      <c r="Q22" s="34">
        <v>0.593507205872018</v>
      </c>
      <c r="R22" s="34">
        <v>3.4356629080777501E-4</v>
      </c>
      <c r="S22" s="34">
        <v>276.68272412393202</v>
      </c>
      <c r="T22" s="34">
        <v>2.4824919267176703E-3</v>
      </c>
      <c r="U22" s="34">
        <v>2.0931913754666402E-4</v>
      </c>
      <c r="V22" s="34">
        <v>5.97792334684869E-4</v>
      </c>
      <c r="W22" s="34">
        <v>1.7086297517546799E-3</v>
      </c>
      <c r="X22" s="34">
        <v>152364.08691578801</v>
      </c>
      <c r="Y22" s="34">
        <v>1.59932519510441E-3</v>
      </c>
      <c r="Z22" s="34">
        <v>5.1348195485750001E-5</v>
      </c>
      <c r="AA22" s="34">
        <v>4.3326374270925102E-5</v>
      </c>
    </row>
    <row r="23" spans="1:27"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x14ac:dyDescent="0.35">
      <c r="A24" s="31" t="s">
        <v>119</v>
      </c>
      <c r="B24" s="31" t="s">
        <v>63</v>
      </c>
      <c r="C24" s="34">
        <v>3.5616079308171997</v>
      </c>
      <c r="D24" s="34">
        <v>4.1225722904227678E-2</v>
      </c>
      <c r="E24" s="34">
        <v>2.5249794393224039E-2</v>
      </c>
      <c r="F24" s="34">
        <v>6.1139533649937601E-3</v>
      </c>
      <c r="G24" s="34">
        <v>1.7428169040347996E-2</v>
      </c>
      <c r="H24" s="34">
        <v>2.3104812060280797E-2</v>
      </c>
      <c r="I24" s="34">
        <v>2.2485034458420955E-2</v>
      </c>
      <c r="J24" s="34">
        <v>2.115364098001702E-2</v>
      </c>
      <c r="K24" s="34">
        <v>2.3570427830052129E-2</v>
      </c>
      <c r="L24" s="34">
        <v>2.4434762357701069E-2</v>
      </c>
      <c r="M24" s="34">
        <v>2.1329889541082878E-2</v>
      </c>
      <c r="N24" s="34">
        <v>9.0914156625442499E-2</v>
      </c>
      <c r="O24" s="34">
        <v>5.8082920340146805E-3</v>
      </c>
      <c r="P24" s="34">
        <v>1.2248120211345481E-2</v>
      </c>
      <c r="Q24" s="34">
        <v>39537.654128664231</v>
      </c>
      <c r="R24" s="34">
        <v>1.1722295619990861E-2</v>
      </c>
      <c r="S24" s="34">
        <v>230834.56489045476</v>
      </c>
      <c r="T24" s="34">
        <v>3.7482716178961002E-3</v>
      </c>
      <c r="U24" s="34">
        <v>6.4613386158795152E-2</v>
      </c>
      <c r="V24" s="34">
        <v>2.7502801650973437E-3</v>
      </c>
      <c r="W24" s="34">
        <v>3.1855721101832102E-2</v>
      </c>
      <c r="X24" s="34">
        <v>5.9496423144539193E-3</v>
      </c>
      <c r="Y24" s="34">
        <v>1.9572629265156228E-2</v>
      </c>
      <c r="Z24" s="34">
        <v>7443.8615483568919</v>
      </c>
      <c r="AA24" s="34">
        <v>8.7940648012323891E-4</v>
      </c>
    </row>
    <row r="25" spans="1:27" x14ac:dyDescent="0.35">
      <c r="A25" s="31" t="s">
        <v>119</v>
      </c>
      <c r="B25" s="31" t="s">
        <v>62</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row>
    <row r="26" spans="1:27" x14ac:dyDescent="0.35">
      <c r="A26" s="31" t="s">
        <v>119</v>
      </c>
      <c r="B26" s="31" t="s">
        <v>66</v>
      </c>
      <c r="C26" s="34">
        <v>0</v>
      </c>
      <c r="D26" s="34">
        <v>7.4310558451626463</v>
      </c>
      <c r="E26" s="34">
        <v>1.186331452073206</v>
      </c>
      <c r="F26" s="34">
        <v>1.0696775190941559</v>
      </c>
      <c r="G26" s="34">
        <v>0.55415413823545867</v>
      </c>
      <c r="H26" s="34">
        <v>0.44997327391658382</v>
      </c>
      <c r="I26" s="34">
        <v>3.0946197360708552E-2</v>
      </c>
      <c r="J26" s="34">
        <v>0.67659661179143749</v>
      </c>
      <c r="K26" s="34">
        <v>0.56144881380786826</v>
      </c>
      <c r="L26" s="34">
        <v>1.9868692427508452</v>
      </c>
      <c r="M26" s="34">
        <v>6.468488190328095E-2</v>
      </c>
      <c r="N26" s="34">
        <v>17.715904160251924</v>
      </c>
      <c r="O26" s="34">
        <v>63254.308723316135</v>
      </c>
      <c r="P26" s="34">
        <v>390138.66908708162</v>
      </c>
      <c r="Q26" s="34">
        <v>1113610.2972797463</v>
      </c>
      <c r="R26" s="34">
        <v>0.20129952019813238</v>
      </c>
      <c r="S26" s="34">
        <v>285641.87964215688</v>
      </c>
      <c r="T26" s="34">
        <v>26482.465758847073</v>
      </c>
      <c r="U26" s="34">
        <v>9.8490306584524664E-2</v>
      </c>
      <c r="V26" s="34">
        <v>4.062597562760193E-2</v>
      </c>
      <c r="W26" s="34">
        <v>59186.378031574139</v>
      </c>
      <c r="X26" s="34">
        <v>100809.00185862179</v>
      </c>
      <c r="Y26" s="34">
        <v>5.851474602147291E-3</v>
      </c>
      <c r="Z26" s="34">
        <v>2.7629067194439159E-2</v>
      </c>
      <c r="AA26" s="34">
        <v>3.8441656759154008E-2</v>
      </c>
    </row>
    <row r="27" spans="1:27" x14ac:dyDescent="0.35">
      <c r="A27" s="31" t="s">
        <v>119</v>
      </c>
      <c r="B27" s="31" t="s">
        <v>65</v>
      </c>
      <c r="C27" s="34">
        <v>2.0764135956579999</v>
      </c>
      <c r="D27" s="34">
        <v>1050634.1131547017</v>
      </c>
      <c r="E27" s="34">
        <v>0.25234278747507188</v>
      </c>
      <c r="F27" s="34">
        <v>7.225639609876601E-2</v>
      </c>
      <c r="G27" s="34">
        <v>0.47835967948942348</v>
      </c>
      <c r="H27" s="34">
        <v>0.56675045646132605</v>
      </c>
      <c r="I27" s="34">
        <v>5.3636195421820951E-2</v>
      </c>
      <c r="J27" s="34">
        <v>1.421715846666032E-2</v>
      </c>
      <c r="K27" s="34">
        <v>0.14047831091287122</v>
      </c>
      <c r="L27" s="34">
        <v>174247.90055652423</v>
      </c>
      <c r="M27" s="34">
        <v>0.61415596393303307</v>
      </c>
      <c r="N27" s="34">
        <v>845144.86881102237</v>
      </c>
      <c r="O27" s="34">
        <v>7.5264641897209716E-2</v>
      </c>
      <c r="P27" s="34">
        <v>3.1437617324980341E-3</v>
      </c>
      <c r="Q27" s="34">
        <v>286682.56733693002</v>
      </c>
      <c r="R27" s="34">
        <v>4.6148289342934461E-2</v>
      </c>
      <c r="S27" s="34">
        <v>419917.82948655653</v>
      </c>
      <c r="T27" s="34">
        <v>3.0347460474524044</v>
      </c>
      <c r="U27" s="34">
        <v>3.5395400620104882E-3</v>
      </c>
      <c r="V27" s="34">
        <v>0.2537757470056653</v>
      </c>
      <c r="W27" s="34">
        <v>167833.71705574807</v>
      </c>
      <c r="X27" s="34">
        <v>76225.388347435306</v>
      </c>
      <c r="Y27" s="34">
        <v>6386.1594455829636</v>
      </c>
      <c r="Z27" s="34">
        <v>1.3600779703257355E-2</v>
      </c>
      <c r="AA27" s="34">
        <v>9377.2043788198043</v>
      </c>
    </row>
    <row r="28" spans="1:27" x14ac:dyDescent="0.35">
      <c r="A28" s="31" t="s">
        <v>119</v>
      </c>
      <c r="B28" s="31" t="s">
        <v>34</v>
      </c>
      <c r="C28" s="34">
        <v>9.3729283376927004</v>
      </c>
      <c r="D28" s="34">
        <v>3.3555120841781035E-3</v>
      </c>
      <c r="E28" s="34">
        <v>0</v>
      </c>
      <c r="F28" s="34">
        <v>0</v>
      </c>
      <c r="G28" s="34">
        <v>4.0687765683804361E-3</v>
      </c>
      <c r="H28" s="34">
        <v>1.69125822592748</v>
      </c>
      <c r="I28" s="34">
        <v>1.2025431817704679</v>
      </c>
      <c r="J28" s="34">
        <v>0.62315025992808948</v>
      </c>
      <c r="K28" s="34">
        <v>9.0225319191024203E-4</v>
      </c>
      <c r="L28" s="34">
        <v>353646.00020714867</v>
      </c>
      <c r="M28" s="34">
        <v>0.20605934835358261</v>
      </c>
      <c r="N28" s="34">
        <v>765839.00984684983</v>
      </c>
      <c r="O28" s="34">
        <v>0.30950822096167135</v>
      </c>
      <c r="P28" s="34">
        <v>7.5860253946547277E-4</v>
      </c>
      <c r="Q28" s="34">
        <v>197089.51187832333</v>
      </c>
      <c r="R28" s="34">
        <v>1.2608655549553989E-4</v>
      </c>
      <c r="S28" s="34">
        <v>5.6765852733745431E-2</v>
      </c>
      <c r="T28" s="34">
        <v>2.5858135320369592E-4</v>
      </c>
      <c r="U28" s="34">
        <v>5.1861815494175574E-2</v>
      </c>
      <c r="V28" s="34">
        <v>4.5818240421905462E-3</v>
      </c>
      <c r="W28" s="34">
        <v>134056.75154085495</v>
      </c>
      <c r="X28" s="34">
        <v>28839.520174267371</v>
      </c>
      <c r="Y28" s="34">
        <v>7.5106919006990777E-2</v>
      </c>
      <c r="Z28" s="34">
        <v>5.5256342481716167</v>
      </c>
      <c r="AA28" s="34">
        <v>5.7679637583126645E-3</v>
      </c>
    </row>
    <row r="29" spans="1:27" x14ac:dyDescent="0.35">
      <c r="A29" s="31" t="s">
        <v>119</v>
      </c>
      <c r="B29" s="31" t="s">
        <v>70</v>
      </c>
      <c r="C29" s="34">
        <v>0</v>
      </c>
      <c r="D29" s="34">
        <v>0</v>
      </c>
      <c r="E29" s="34">
        <v>0</v>
      </c>
      <c r="F29" s="34">
        <v>10.83771675419651</v>
      </c>
      <c r="G29" s="34">
        <v>0.32203238977682919</v>
      </c>
      <c r="H29" s="34">
        <v>0.20337283804148645</v>
      </c>
      <c r="I29" s="34">
        <v>0.25697802670770536</v>
      </c>
      <c r="J29" s="34">
        <v>0.23133648049239802</v>
      </c>
      <c r="K29" s="34">
        <v>0.26629338420730786</v>
      </c>
      <c r="L29" s="34">
        <v>1.1924156917732289</v>
      </c>
      <c r="M29" s="34">
        <v>0.21064158735638341</v>
      </c>
      <c r="N29" s="34">
        <v>2.7074982957886</v>
      </c>
      <c r="O29" s="34">
        <v>9.3920029222020904E-2</v>
      </c>
      <c r="P29" s="34">
        <v>0.13386138324676192</v>
      </c>
      <c r="Q29" s="34">
        <v>4.7657131977944154</v>
      </c>
      <c r="R29" s="34">
        <v>2.8958509129579335</v>
      </c>
      <c r="S29" s="34">
        <v>515421.98377154541</v>
      </c>
      <c r="T29" s="34">
        <v>5.132958929596812E-2</v>
      </c>
      <c r="U29" s="34">
        <v>1.0885886307401651</v>
      </c>
      <c r="V29" s="34">
        <v>1.6514701596729308E-2</v>
      </c>
      <c r="W29" s="34">
        <v>53299.774091591651</v>
      </c>
      <c r="X29" s="34">
        <v>1.7248718852245298E-2</v>
      </c>
      <c r="Y29" s="34">
        <v>4.6879279051451964E-3</v>
      </c>
      <c r="Z29" s="34">
        <v>13756.746402395547</v>
      </c>
      <c r="AA29" s="34">
        <v>1.5876484403949615E-3</v>
      </c>
    </row>
    <row r="30" spans="1:27" x14ac:dyDescent="0.35">
      <c r="A30" s="31" t="s">
        <v>119</v>
      </c>
      <c r="B30" s="31" t="s">
        <v>52</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row>
    <row r="31" spans="1:27" x14ac:dyDescent="0.35">
      <c r="A31" s="38" t="s">
        <v>127</v>
      </c>
      <c r="B31" s="38"/>
      <c r="C31" s="35">
        <v>5.6380215264751996</v>
      </c>
      <c r="D31" s="35">
        <v>1050642.2976747206</v>
      </c>
      <c r="E31" s="35">
        <v>1.474605326358418</v>
      </c>
      <c r="F31" s="35">
        <v>1.1511140494308389</v>
      </c>
      <c r="G31" s="35">
        <v>1.050245251040963</v>
      </c>
      <c r="H31" s="35">
        <v>1.0413445893687119</v>
      </c>
      <c r="I31" s="35">
        <v>0.1079788769857449</v>
      </c>
      <c r="J31" s="35">
        <v>0.71270462615905128</v>
      </c>
      <c r="K31" s="35">
        <v>0.72686103116657164</v>
      </c>
      <c r="L31" s="35">
        <v>174250.01111393745</v>
      </c>
      <c r="M31" s="35">
        <v>0.70100920114785614</v>
      </c>
      <c r="N31" s="35">
        <v>845162.97902645229</v>
      </c>
      <c r="O31" s="35">
        <v>63254.398367501577</v>
      </c>
      <c r="P31" s="35">
        <v>390138.68526529457</v>
      </c>
      <c r="Q31" s="35">
        <v>1439831.1122525462</v>
      </c>
      <c r="R31" s="35">
        <v>0.25951367145186549</v>
      </c>
      <c r="S31" s="35">
        <v>936670.95674329204</v>
      </c>
      <c r="T31" s="35">
        <v>26485.506735658069</v>
      </c>
      <c r="U31" s="35">
        <v>0.16685255194287699</v>
      </c>
      <c r="V31" s="35">
        <v>0.29774979513304944</v>
      </c>
      <c r="W31" s="35">
        <v>227020.12865167306</v>
      </c>
      <c r="X31" s="35">
        <v>329398.4830714874</v>
      </c>
      <c r="Y31" s="35">
        <v>6386.1864690120256</v>
      </c>
      <c r="Z31" s="35">
        <v>7443.9028295519856</v>
      </c>
      <c r="AA31" s="35">
        <v>9377.2437432094175</v>
      </c>
    </row>
    <row r="33" spans="1:27"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x14ac:dyDescent="0.35">
      <c r="A34" s="31" t="s">
        <v>120</v>
      </c>
      <c r="B34" s="31" t="s">
        <v>60</v>
      </c>
      <c r="C34" s="34">
        <v>0</v>
      </c>
      <c r="D34" s="34">
        <v>0</v>
      </c>
      <c r="E34" s="34">
        <v>0</v>
      </c>
      <c r="F34" s="34">
        <v>0</v>
      </c>
      <c r="G34" s="34">
        <v>0</v>
      </c>
      <c r="H34" s="34">
        <v>0</v>
      </c>
      <c r="I34" s="34">
        <v>0</v>
      </c>
      <c r="J34" s="34">
        <v>0</v>
      </c>
      <c r="K34" s="34">
        <v>0</v>
      </c>
      <c r="L34" s="34">
        <v>0</v>
      </c>
      <c r="M34" s="34">
        <v>0</v>
      </c>
      <c r="N34" s="34">
        <v>0</v>
      </c>
      <c r="O34" s="34">
        <v>0</v>
      </c>
      <c r="P34" s="34">
        <v>0</v>
      </c>
      <c r="Q34" s="34">
        <v>0</v>
      </c>
      <c r="R34" s="34">
        <v>0</v>
      </c>
      <c r="S34" s="34">
        <v>0</v>
      </c>
      <c r="T34" s="34">
        <v>0</v>
      </c>
      <c r="U34" s="34">
        <v>0</v>
      </c>
      <c r="V34" s="34">
        <v>0</v>
      </c>
      <c r="W34" s="34">
        <v>0</v>
      </c>
      <c r="X34" s="34">
        <v>0</v>
      </c>
      <c r="Y34" s="34">
        <v>0</v>
      </c>
      <c r="Z34" s="34">
        <v>0</v>
      </c>
      <c r="AA34" s="34">
        <v>0</v>
      </c>
    </row>
    <row r="35" spans="1:27"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x14ac:dyDescent="0.35">
      <c r="A36" s="31" t="s">
        <v>120</v>
      </c>
      <c r="B36" s="31" t="s">
        <v>18</v>
      </c>
      <c r="C36" s="34">
        <v>0</v>
      </c>
      <c r="D36" s="34">
        <v>0.47225055660915999</v>
      </c>
      <c r="E36" s="34">
        <v>1.9874932450099903E-2</v>
      </c>
      <c r="F36" s="34">
        <v>1.4918259131350999E-3</v>
      </c>
      <c r="G36" s="34">
        <v>1.5718110846909999E-4</v>
      </c>
      <c r="H36" s="34">
        <v>6.8990352861341201E-4</v>
      </c>
      <c r="I36" s="34">
        <v>1.2137020449079999E-3</v>
      </c>
      <c r="J36" s="34">
        <v>6.7680447714489897E-3</v>
      </c>
      <c r="K36" s="34">
        <v>2.2317289964029099E-3</v>
      </c>
      <c r="L36" s="34">
        <v>3.16299478034099E-2</v>
      </c>
      <c r="M36" s="34">
        <v>1.56332553886783E-2</v>
      </c>
      <c r="N36" s="34">
        <v>8.6749961122943808E-2</v>
      </c>
      <c r="O36" s="34">
        <v>3.5737768209312001E-2</v>
      </c>
      <c r="P36" s="34">
        <v>4.5955962707109E-4</v>
      </c>
      <c r="Q36" s="34">
        <v>0.12334769853586501</v>
      </c>
      <c r="R36" s="34">
        <v>5.4980691516520004E-3</v>
      </c>
      <c r="S36" s="34">
        <v>0.278710514393606</v>
      </c>
      <c r="T36" s="34">
        <v>1.02104892938532E-4</v>
      </c>
      <c r="U36" s="34">
        <v>3.6356808115250701E-4</v>
      </c>
      <c r="V36" s="34">
        <v>3.0292936119156799E-4</v>
      </c>
      <c r="W36" s="34">
        <v>8.5620053449419996E-3</v>
      </c>
      <c r="X36" s="34">
        <v>3.8610332612313003E-2</v>
      </c>
      <c r="Y36" s="34">
        <v>7.5234486860562003E-5</v>
      </c>
      <c r="Z36" s="34">
        <v>8.942735320155E-3</v>
      </c>
      <c r="AA36" s="34">
        <v>2.4416590546959E-4</v>
      </c>
    </row>
    <row r="37" spans="1:27"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x14ac:dyDescent="0.35">
      <c r="A38" s="31" t="s">
        <v>120</v>
      </c>
      <c r="B38" s="31" t="s">
        <v>63</v>
      </c>
      <c r="C38" s="34">
        <v>0.46439247236389902</v>
      </c>
      <c r="D38" s="34">
        <v>1.71483833051412E-2</v>
      </c>
      <c r="E38" s="34">
        <v>2.52948901629441E-2</v>
      </c>
      <c r="F38" s="34">
        <v>2.3737176133687799E-2</v>
      </c>
      <c r="G38" s="34">
        <v>1.2316039081119201E-2</v>
      </c>
      <c r="H38" s="34">
        <v>2.0633662516931699E-2</v>
      </c>
      <c r="I38" s="34">
        <v>2.0305646925227801E-2</v>
      </c>
      <c r="J38" s="34">
        <v>2.0422593668923197E-2</v>
      </c>
      <c r="K38" s="34">
        <v>1.9111900783911999E-2</v>
      </c>
      <c r="L38" s="34">
        <v>2.0846740991123301E-2</v>
      </c>
      <c r="M38" s="34">
        <v>1.8859283161988302E-2</v>
      </c>
      <c r="N38" s="34">
        <v>2.5756133940224999E-2</v>
      </c>
      <c r="O38" s="34">
        <v>3.7089132821034702E-2</v>
      </c>
      <c r="P38" s="34">
        <v>4.3248932289586799E-3</v>
      </c>
      <c r="Q38" s="34">
        <v>9.7432507072129193E-2</v>
      </c>
      <c r="R38" s="34">
        <v>0.14245901484241399</v>
      </c>
      <c r="S38" s="34">
        <v>1.3442464489742199</v>
      </c>
      <c r="T38" s="34">
        <v>9.8702435240114903E-4</v>
      </c>
      <c r="U38" s="34">
        <v>1.08524607146619E-3</v>
      </c>
      <c r="V38" s="34">
        <v>7.6095510043216997E-4</v>
      </c>
      <c r="W38" s="34">
        <v>6.5120538983121101E-4</v>
      </c>
      <c r="X38" s="34">
        <v>1.5161616169800001E-3</v>
      </c>
      <c r="Y38" s="34">
        <v>1.84613854716013E-4</v>
      </c>
      <c r="Z38" s="34">
        <v>2.3551179341472798E-3</v>
      </c>
      <c r="AA38" s="34">
        <v>8.5117620212131994E-4</v>
      </c>
    </row>
    <row r="39" spans="1:27" x14ac:dyDescent="0.35">
      <c r="A39" s="31" t="s">
        <v>120</v>
      </c>
      <c r="B39" s="31" t="s">
        <v>62</v>
      </c>
      <c r="C39" s="34">
        <v>0</v>
      </c>
      <c r="D39" s="34">
        <v>0</v>
      </c>
      <c r="E39" s="34">
        <v>0</v>
      </c>
      <c r="F39" s="34">
        <v>0</v>
      </c>
      <c r="G39" s="34">
        <v>0</v>
      </c>
      <c r="H39" s="34">
        <v>0</v>
      </c>
      <c r="I39" s="34">
        <v>0</v>
      </c>
      <c r="J39" s="34">
        <v>0</v>
      </c>
      <c r="K39" s="34">
        <v>0</v>
      </c>
      <c r="L39" s="34">
        <v>0</v>
      </c>
      <c r="M39" s="34">
        <v>0</v>
      </c>
      <c r="N39" s="34">
        <v>0</v>
      </c>
      <c r="O39" s="34">
        <v>0</v>
      </c>
      <c r="P39" s="34">
        <v>0</v>
      </c>
      <c r="Q39" s="34">
        <v>0</v>
      </c>
      <c r="R39" s="34">
        <v>0</v>
      </c>
      <c r="S39" s="34">
        <v>0</v>
      </c>
      <c r="T39" s="34">
        <v>0</v>
      </c>
      <c r="U39" s="34">
        <v>0</v>
      </c>
      <c r="V39" s="34">
        <v>0</v>
      </c>
      <c r="W39" s="34">
        <v>0</v>
      </c>
      <c r="X39" s="34">
        <v>0</v>
      </c>
      <c r="Y39" s="34">
        <v>0</v>
      </c>
      <c r="Z39" s="34">
        <v>0</v>
      </c>
      <c r="AA39" s="34">
        <v>0</v>
      </c>
    </row>
    <row r="40" spans="1:27" x14ac:dyDescent="0.35">
      <c r="A40" s="31" t="s">
        <v>120</v>
      </c>
      <c r="B40" s="31" t="s">
        <v>66</v>
      </c>
      <c r="C40" s="34">
        <v>0</v>
      </c>
      <c r="D40" s="34">
        <v>10.480873684984148</v>
      </c>
      <c r="E40" s="34">
        <v>0.48505445206540476</v>
      </c>
      <c r="F40" s="34">
        <v>0.36560324186015131</v>
      </c>
      <c r="G40" s="34">
        <v>0.5441784865587197</v>
      </c>
      <c r="H40" s="34">
        <v>72984.585902646912</v>
      </c>
      <c r="I40" s="34">
        <v>457384.03444268636</v>
      </c>
      <c r="J40" s="34">
        <v>1256400.5640281434</v>
      </c>
      <c r="K40" s="34">
        <v>245484.87159563962</v>
      </c>
      <c r="L40" s="34">
        <v>1.5427242986904335E-2</v>
      </c>
      <c r="M40" s="34">
        <v>1.0681054324875129E-2</v>
      </c>
      <c r="N40" s="34">
        <v>0.22411075717885398</v>
      </c>
      <c r="O40" s="34">
        <v>7.5245551178492701E-2</v>
      </c>
      <c r="P40" s="34">
        <v>0.86577287799838032</v>
      </c>
      <c r="Q40" s="34">
        <v>712863.85674347472</v>
      </c>
      <c r="R40" s="34">
        <v>724810.6004842344</v>
      </c>
      <c r="S40" s="34">
        <v>768805.64206767222</v>
      </c>
      <c r="T40" s="34">
        <v>7.2081659528463599E-2</v>
      </c>
      <c r="U40" s="34">
        <v>5.2604370306095632E-2</v>
      </c>
      <c r="V40" s="34">
        <v>1.3840782832825492E-2</v>
      </c>
      <c r="W40" s="34">
        <v>4.0905218191167485E-2</v>
      </c>
      <c r="X40" s="34">
        <v>50710.334840154304</v>
      </c>
      <c r="Y40" s="34">
        <v>56936.517108784807</v>
      </c>
      <c r="Z40" s="34">
        <v>55722.215718061998</v>
      </c>
      <c r="AA40" s="34">
        <v>4461.4853717544765</v>
      </c>
    </row>
    <row r="41" spans="1:27" x14ac:dyDescent="0.35">
      <c r="A41" s="31" t="s">
        <v>120</v>
      </c>
      <c r="B41" s="31" t="s">
        <v>65</v>
      </c>
      <c r="C41" s="34">
        <v>1.8717685127093098</v>
      </c>
      <c r="D41" s="34">
        <v>0.8478828795534904</v>
      </c>
      <c r="E41" s="34">
        <v>3.0604092052273881E-3</v>
      </c>
      <c r="F41" s="34">
        <v>5.3233191738912998E-4</v>
      </c>
      <c r="G41" s="34">
        <v>0.83146635618371145</v>
      </c>
      <c r="H41" s="34">
        <v>4.4044574024132759</v>
      </c>
      <c r="I41" s="34">
        <v>104986.42043695923</v>
      </c>
      <c r="J41" s="34">
        <v>4.5815076252419082E-2</v>
      </c>
      <c r="K41" s="34">
        <v>233207.7203172523</v>
      </c>
      <c r="L41" s="34">
        <v>1.3387688009556311E-2</v>
      </c>
      <c r="M41" s="34">
        <v>1.6134414863390515E-2</v>
      </c>
      <c r="N41" s="34">
        <v>2.491494519122622E-2</v>
      </c>
      <c r="O41" s="34">
        <v>1.3844341195477363E-2</v>
      </c>
      <c r="P41" s="34">
        <v>3.3669600989554701E-3</v>
      </c>
      <c r="Q41" s="34">
        <v>34205.338227605396</v>
      </c>
      <c r="R41" s="34">
        <v>3.4049557440897597E-2</v>
      </c>
      <c r="S41" s="34">
        <v>109539.22651579608</v>
      </c>
      <c r="T41" s="34">
        <v>1.9740691612038092E-2</v>
      </c>
      <c r="U41" s="34">
        <v>3.4149330798720224E-3</v>
      </c>
      <c r="V41" s="34">
        <v>0.25906481570904716</v>
      </c>
      <c r="W41" s="34">
        <v>1.5747255639639163E-2</v>
      </c>
      <c r="X41" s="34">
        <v>24408.52821026021</v>
      </c>
      <c r="Y41" s="34">
        <v>3.0591845094066457E-3</v>
      </c>
      <c r="Z41" s="34">
        <v>2.2394388454888012E-3</v>
      </c>
      <c r="AA41" s="34">
        <v>7.7733223469600909E-3</v>
      </c>
    </row>
    <row r="42" spans="1:27" x14ac:dyDescent="0.35">
      <c r="A42" s="31" t="s">
        <v>120</v>
      </c>
      <c r="B42" s="31" t="s">
        <v>34</v>
      </c>
      <c r="C42" s="34">
        <v>1.4352951163452201</v>
      </c>
      <c r="D42" s="34">
        <v>4.25518266008699E-3</v>
      </c>
      <c r="E42" s="34">
        <v>0</v>
      </c>
      <c r="F42" s="34">
        <v>0</v>
      </c>
      <c r="G42" s="34">
        <v>9.6267676149059994E-4</v>
      </c>
      <c r="H42" s="34">
        <v>0.41542439721020002</v>
      </c>
      <c r="I42" s="34">
        <v>0.40253620288081998</v>
      </c>
      <c r="J42" s="34">
        <v>0.35354539803931195</v>
      </c>
      <c r="K42" s="34">
        <v>4.0846725545009996E-4</v>
      </c>
      <c r="L42" s="34">
        <v>2.7961757603235102</v>
      </c>
      <c r="M42" s="34">
        <v>1.4334299481978199E-2</v>
      </c>
      <c r="N42" s="34">
        <v>49.817436380929998</v>
      </c>
      <c r="O42" s="34">
        <v>77266.966591354809</v>
      </c>
      <c r="P42" s="34">
        <v>2.6749277740520399E-4</v>
      </c>
      <c r="Q42" s="34">
        <v>185773.96431314401</v>
      </c>
      <c r="R42" s="34">
        <v>7.9027193430889593E-5</v>
      </c>
      <c r="S42" s="34">
        <v>1.0750580402703901E-4</v>
      </c>
      <c r="T42" s="34">
        <v>3.68314265902305E-5</v>
      </c>
      <c r="U42" s="34">
        <v>1.1164268523276701E-4</v>
      </c>
      <c r="V42" s="34">
        <v>1.5837335057836E-4</v>
      </c>
      <c r="W42" s="34">
        <v>102526.971973647</v>
      </c>
      <c r="X42" s="34">
        <v>0.14162105315621901</v>
      </c>
      <c r="Y42" s="34">
        <v>6.3551167202501903E-4</v>
      </c>
      <c r="Z42" s="34">
        <v>5899.4515843441995</v>
      </c>
      <c r="AA42" s="34">
        <v>1.2393907540611999E-3</v>
      </c>
    </row>
    <row r="43" spans="1:27" x14ac:dyDescent="0.35">
      <c r="A43" s="31" t="s">
        <v>120</v>
      </c>
      <c r="B43" s="31" t="s">
        <v>70</v>
      </c>
      <c r="C43" s="34">
        <v>0</v>
      </c>
      <c r="D43" s="34">
        <v>0</v>
      </c>
      <c r="E43" s="34">
        <v>0</v>
      </c>
      <c r="F43" s="34">
        <v>2.0961551842516801</v>
      </c>
      <c r="G43" s="34">
        <v>0.13531796668016</v>
      </c>
      <c r="H43" s="34">
        <v>0.14623075618409997</v>
      </c>
      <c r="I43" s="34">
        <v>0.12912936355322299</v>
      </c>
      <c r="J43" s="34">
        <v>0.14964216576841999</v>
      </c>
      <c r="K43" s="34">
        <v>0.458811308524463</v>
      </c>
      <c r="L43" s="34">
        <v>6.2433154105862396E-3</v>
      </c>
      <c r="M43" s="34">
        <v>1.5777766141784999E-2</v>
      </c>
      <c r="N43" s="34">
        <v>0.95421252671680801</v>
      </c>
      <c r="O43" s="34">
        <v>0.104090252118949</v>
      </c>
      <c r="P43" s="34">
        <v>2.1944712955041901E-2</v>
      </c>
      <c r="Q43" s="34">
        <v>1.5530328346270401</v>
      </c>
      <c r="R43" s="34">
        <v>1.5434300111183399</v>
      </c>
      <c r="S43" s="34">
        <v>350951.12983744004</v>
      </c>
      <c r="T43" s="34">
        <v>1.08179482612635E-2</v>
      </c>
      <c r="U43" s="34">
        <v>1.04151766560864E-2</v>
      </c>
      <c r="V43" s="34">
        <v>5.8911443873125207E-3</v>
      </c>
      <c r="W43" s="34">
        <v>0.140477780492099</v>
      </c>
      <c r="X43" s="34">
        <v>2.4813225229074899E-2</v>
      </c>
      <c r="Y43" s="34">
        <v>1.1690041741468E-3</v>
      </c>
      <c r="Z43" s="34">
        <v>21101.631719160399</v>
      </c>
      <c r="AA43" s="34">
        <v>7.8275614256594992E-3</v>
      </c>
    </row>
    <row r="44" spans="1:27" x14ac:dyDescent="0.35">
      <c r="A44" s="31" t="s">
        <v>120</v>
      </c>
      <c r="B44" s="31" t="s">
        <v>52</v>
      </c>
      <c r="C44" s="34">
        <v>0</v>
      </c>
      <c r="D44" s="34">
        <v>0</v>
      </c>
      <c r="E44" s="34">
        <v>0</v>
      </c>
      <c r="F44" s="34">
        <v>0</v>
      </c>
      <c r="G44" s="34">
        <v>0</v>
      </c>
      <c r="H44" s="34">
        <v>0</v>
      </c>
      <c r="I44" s="34">
        <v>0</v>
      </c>
      <c r="J44" s="34">
        <v>0</v>
      </c>
      <c r="K44" s="34">
        <v>0</v>
      </c>
      <c r="L44" s="34">
        <v>0</v>
      </c>
      <c r="M44" s="34">
        <v>0</v>
      </c>
      <c r="N44" s="34">
        <v>0</v>
      </c>
      <c r="O44" s="34">
        <v>0</v>
      </c>
      <c r="P44" s="34">
        <v>0</v>
      </c>
      <c r="Q44" s="34">
        <v>0</v>
      </c>
      <c r="R44" s="34">
        <v>0</v>
      </c>
      <c r="S44" s="34">
        <v>0</v>
      </c>
      <c r="T44" s="34">
        <v>0</v>
      </c>
      <c r="U44" s="34">
        <v>0</v>
      </c>
      <c r="V44" s="34">
        <v>0</v>
      </c>
      <c r="W44" s="34">
        <v>0</v>
      </c>
      <c r="X44" s="34">
        <v>0</v>
      </c>
      <c r="Y44" s="34">
        <v>0</v>
      </c>
      <c r="Z44" s="34">
        <v>0</v>
      </c>
      <c r="AA44" s="34">
        <v>0</v>
      </c>
    </row>
    <row r="45" spans="1:27" x14ac:dyDescent="0.35">
      <c r="A45" s="38" t="s">
        <v>127</v>
      </c>
      <c r="B45" s="38"/>
      <c r="C45" s="35">
        <v>2.3361609850732088</v>
      </c>
      <c r="D45" s="35">
        <v>11.818155504451939</v>
      </c>
      <c r="E45" s="35">
        <v>0.53328468388367622</v>
      </c>
      <c r="F45" s="35">
        <v>0.39136457582436329</v>
      </c>
      <c r="G45" s="35">
        <v>1.3881180629320196</v>
      </c>
      <c r="H45" s="35">
        <v>72989.011683615376</v>
      </c>
      <c r="I45" s="35">
        <v>562370.47639899456</v>
      </c>
      <c r="J45" s="35">
        <v>1256400.6370338581</v>
      </c>
      <c r="K45" s="35">
        <v>478692.6132565217</v>
      </c>
      <c r="L45" s="35">
        <v>8.1291619790993835E-2</v>
      </c>
      <c r="M45" s="35">
        <v>6.1308007738932246E-2</v>
      </c>
      <c r="N45" s="35">
        <v>0.36153179743324898</v>
      </c>
      <c r="O45" s="35">
        <v>0.16191679340431678</v>
      </c>
      <c r="P45" s="35">
        <v>0.87392429095336555</v>
      </c>
      <c r="Q45" s="35">
        <v>747069.41575128573</v>
      </c>
      <c r="R45" s="35">
        <v>724810.7824908758</v>
      </c>
      <c r="S45" s="35">
        <v>878346.49154043163</v>
      </c>
      <c r="T45" s="35">
        <v>9.2911480385841377E-2</v>
      </c>
      <c r="U45" s="35">
        <v>5.7468117538586348E-2</v>
      </c>
      <c r="V45" s="35">
        <v>0.27396948300349638</v>
      </c>
      <c r="W45" s="35">
        <v>6.5865684565579855E-2</v>
      </c>
      <c r="X45" s="35">
        <v>75118.903176908745</v>
      </c>
      <c r="Y45" s="35">
        <v>56936.520427817653</v>
      </c>
      <c r="Z45" s="35">
        <v>55722.229255354097</v>
      </c>
      <c r="AA45" s="35">
        <v>4461.4942404189314</v>
      </c>
    </row>
    <row r="47" spans="1:27"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x14ac:dyDescent="0.35">
      <c r="A49" s="31" t="s">
        <v>121</v>
      </c>
      <c r="B49" s="31" t="s">
        <v>68</v>
      </c>
      <c r="C49" s="34">
        <v>0</v>
      </c>
      <c r="D49" s="34">
        <v>0</v>
      </c>
      <c r="E49" s="34">
        <v>0</v>
      </c>
      <c r="F49" s="34">
        <v>0</v>
      </c>
      <c r="G49" s="34">
        <v>0</v>
      </c>
      <c r="H49" s="34">
        <v>0</v>
      </c>
      <c r="I49" s="34">
        <v>0</v>
      </c>
      <c r="J49" s="34">
        <v>0</v>
      </c>
      <c r="K49" s="34">
        <v>0</v>
      </c>
      <c r="L49" s="34">
        <v>0</v>
      </c>
      <c r="M49" s="34">
        <v>0</v>
      </c>
      <c r="N49" s="34">
        <v>0</v>
      </c>
      <c r="O49" s="34">
        <v>0</v>
      </c>
      <c r="P49" s="34">
        <v>0</v>
      </c>
      <c r="Q49" s="34">
        <v>0</v>
      </c>
      <c r="R49" s="34">
        <v>0</v>
      </c>
      <c r="S49" s="34">
        <v>0</v>
      </c>
      <c r="T49" s="34">
        <v>0</v>
      </c>
      <c r="U49" s="34">
        <v>0</v>
      </c>
      <c r="V49" s="34">
        <v>0</v>
      </c>
      <c r="W49" s="34">
        <v>0</v>
      </c>
      <c r="X49" s="34">
        <v>0</v>
      </c>
      <c r="Y49" s="34">
        <v>0</v>
      </c>
      <c r="Z49" s="34">
        <v>0</v>
      </c>
      <c r="AA49" s="34">
        <v>0</v>
      </c>
    </row>
    <row r="50" spans="1:27" x14ac:dyDescent="0.35">
      <c r="A50" s="31" t="s">
        <v>121</v>
      </c>
      <c r="B50" s="31" t="s">
        <v>18</v>
      </c>
      <c r="C50" s="34">
        <v>0</v>
      </c>
      <c r="D50" s="34">
        <v>0.38348773709824002</v>
      </c>
      <c r="E50" s="34">
        <v>3.7615582342624E-2</v>
      </c>
      <c r="F50" s="34">
        <v>6.1250196642737894E-3</v>
      </c>
      <c r="G50" s="34">
        <v>5.3156207482350001E-4</v>
      </c>
      <c r="H50" s="34">
        <v>7.8842706437187004E-3</v>
      </c>
      <c r="I50" s="34">
        <v>9.6396145009583992E-3</v>
      </c>
      <c r="J50" s="34">
        <v>1.28013532260255E-2</v>
      </c>
      <c r="K50" s="34">
        <v>2.8069711855335001E-2</v>
      </c>
      <c r="L50" s="34">
        <v>3.28901823530744E-2</v>
      </c>
      <c r="M50" s="34">
        <v>8.2540245015345001E-3</v>
      </c>
      <c r="N50" s="34">
        <v>0.12623494175222499</v>
      </c>
      <c r="O50" s="34">
        <v>2.6007071496966599E-2</v>
      </c>
      <c r="P50" s="34">
        <v>1.0934619347485299E-3</v>
      </c>
      <c r="Q50" s="34">
        <v>3.28405475759634E-2</v>
      </c>
      <c r="R50" s="34">
        <v>3.8139950763857298E-4</v>
      </c>
      <c r="S50" s="34">
        <v>7.3887885116091498E-2</v>
      </c>
      <c r="T50" s="34">
        <v>7.9264455938027993E-3</v>
      </c>
      <c r="U50" s="34">
        <v>3.0462309261606597E-2</v>
      </c>
      <c r="V50" s="34">
        <v>1.5085244148221999E-4</v>
      </c>
      <c r="W50" s="34">
        <v>5.8109904067107004E-2</v>
      </c>
      <c r="X50" s="34">
        <v>1.8975538615040599E-3</v>
      </c>
      <c r="Y50" s="34">
        <v>6.3846279658548596E-4</v>
      </c>
      <c r="Z50" s="34">
        <v>2.5971751162745398E-2</v>
      </c>
      <c r="AA50" s="34">
        <v>9.3620953539999999E-5</v>
      </c>
    </row>
    <row r="51" spans="1:27" x14ac:dyDescent="0.35">
      <c r="A51" s="31" t="s">
        <v>121</v>
      </c>
      <c r="B51" s="31" t="s">
        <v>30</v>
      </c>
      <c r="C51" s="34">
        <v>0</v>
      </c>
      <c r="D51" s="34">
        <v>0</v>
      </c>
      <c r="E51" s="34">
        <v>0</v>
      </c>
      <c r="F51" s="34">
        <v>0</v>
      </c>
      <c r="G51" s="34">
        <v>0</v>
      </c>
      <c r="H51" s="34">
        <v>0</v>
      </c>
      <c r="I51" s="34">
        <v>0</v>
      </c>
      <c r="J51" s="34">
        <v>0</v>
      </c>
      <c r="K51" s="34">
        <v>0</v>
      </c>
      <c r="L51" s="34">
        <v>0</v>
      </c>
      <c r="M51" s="34">
        <v>0</v>
      </c>
      <c r="N51" s="34">
        <v>0</v>
      </c>
      <c r="O51" s="34">
        <v>0</v>
      </c>
      <c r="P51" s="34">
        <v>0</v>
      </c>
      <c r="Q51" s="34">
        <v>0</v>
      </c>
      <c r="R51" s="34">
        <v>0</v>
      </c>
      <c r="S51" s="34">
        <v>0</v>
      </c>
      <c r="T51" s="34">
        <v>0</v>
      </c>
      <c r="U51" s="34">
        <v>0</v>
      </c>
      <c r="V51" s="34">
        <v>0</v>
      </c>
      <c r="W51" s="34">
        <v>0</v>
      </c>
      <c r="X51" s="34">
        <v>0</v>
      </c>
      <c r="Y51" s="34">
        <v>0</v>
      </c>
      <c r="Z51" s="34">
        <v>0</v>
      </c>
      <c r="AA51" s="34">
        <v>0</v>
      </c>
    </row>
    <row r="52" spans="1:27" x14ac:dyDescent="0.35">
      <c r="A52" s="31" t="s">
        <v>121</v>
      </c>
      <c r="B52" s="31" t="s">
        <v>63</v>
      </c>
      <c r="C52" s="34">
        <v>0.452239730526449</v>
      </c>
      <c r="D52" s="34">
        <v>2.0810590284922201E-2</v>
      </c>
      <c r="E52" s="34">
        <v>2.0365768672660899E-2</v>
      </c>
      <c r="F52" s="34">
        <v>2.13771577659948E-2</v>
      </c>
      <c r="G52" s="34">
        <v>1.9236673510906202E-2</v>
      </c>
      <c r="H52" s="34">
        <v>2.1406198226361001E-2</v>
      </c>
      <c r="I52" s="34">
        <v>2.0655476711557499E-2</v>
      </c>
      <c r="J52" s="34">
        <v>2.0398834384579002E-2</v>
      </c>
      <c r="K52" s="34">
        <v>2.0968842649732998E-2</v>
      </c>
      <c r="L52" s="34">
        <v>2.1054092837442598E-2</v>
      </c>
      <c r="M52" s="34">
        <v>1.8857031192114602E-2</v>
      </c>
      <c r="N52" s="34">
        <v>3.2055988334862E-2</v>
      </c>
      <c r="O52" s="34">
        <v>1.47296386466864E-2</v>
      </c>
      <c r="P52" s="34">
        <v>1.5746764938457201E-2</v>
      </c>
      <c r="Q52" s="34">
        <v>1.9211353085834999E-2</v>
      </c>
      <c r="R52" s="34">
        <v>1.54502672834034E-2</v>
      </c>
      <c r="S52" s="34">
        <v>4.8983690880794802E-2</v>
      </c>
      <c r="T52" s="34">
        <v>2.3243177742599997E-3</v>
      </c>
      <c r="U52" s="34">
        <v>5.9718901173686396E-2</v>
      </c>
      <c r="V52" s="34">
        <v>1.7024220799904798E-3</v>
      </c>
      <c r="W52" s="34">
        <v>1.48822690478949E-2</v>
      </c>
      <c r="X52" s="34">
        <v>1.12877813805769E-3</v>
      </c>
      <c r="Y52" s="34">
        <v>1.2634926513559902E-3</v>
      </c>
      <c r="Z52" s="34">
        <v>0.21455349051883202</v>
      </c>
      <c r="AA52" s="34">
        <v>1.4694472253086799E-4</v>
      </c>
    </row>
    <row r="53" spans="1:27" x14ac:dyDescent="0.35">
      <c r="A53" s="31" t="s">
        <v>121</v>
      </c>
      <c r="B53" s="31" t="s">
        <v>62</v>
      </c>
      <c r="C53" s="34">
        <v>0</v>
      </c>
      <c r="D53" s="34">
        <v>0</v>
      </c>
      <c r="E53" s="34">
        <v>0</v>
      </c>
      <c r="F53" s="34">
        <v>0</v>
      </c>
      <c r="G53" s="34">
        <v>0</v>
      </c>
      <c r="H53" s="34">
        <v>0</v>
      </c>
      <c r="I53" s="34">
        <v>0</v>
      </c>
      <c r="J53" s="34">
        <v>0</v>
      </c>
      <c r="K53" s="34">
        <v>0</v>
      </c>
      <c r="L53" s="34">
        <v>0</v>
      </c>
      <c r="M53" s="34">
        <v>0</v>
      </c>
      <c r="N53" s="34">
        <v>0</v>
      </c>
      <c r="O53" s="34">
        <v>0</v>
      </c>
      <c r="P53" s="34">
        <v>0</v>
      </c>
      <c r="Q53" s="34">
        <v>0</v>
      </c>
      <c r="R53" s="34">
        <v>0</v>
      </c>
      <c r="S53" s="34">
        <v>0</v>
      </c>
      <c r="T53" s="34">
        <v>0</v>
      </c>
      <c r="U53" s="34">
        <v>0</v>
      </c>
      <c r="V53" s="34">
        <v>0</v>
      </c>
      <c r="W53" s="34">
        <v>0</v>
      </c>
      <c r="X53" s="34">
        <v>0</v>
      </c>
      <c r="Y53" s="34">
        <v>0</v>
      </c>
      <c r="Z53" s="34">
        <v>0</v>
      </c>
      <c r="AA53" s="34">
        <v>0</v>
      </c>
    </row>
    <row r="54" spans="1:27" x14ac:dyDescent="0.35">
      <c r="A54" s="31" t="s">
        <v>121</v>
      </c>
      <c r="B54" s="31" t="s">
        <v>66</v>
      </c>
      <c r="C54" s="34">
        <v>0</v>
      </c>
      <c r="D54" s="34">
        <v>6.4405615574297856</v>
      </c>
      <c r="E54" s="34">
        <v>0.79829643731720978</v>
      </c>
      <c r="F54" s="34">
        <v>111080.85263750673</v>
      </c>
      <c r="G54" s="34">
        <v>245154.04103338753</v>
      </c>
      <c r="H54" s="34">
        <v>4.3824875731255826E-2</v>
      </c>
      <c r="I54" s="34">
        <v>77991.275461182828</v>
      </c>
      <c r="J54" s="34">
        <v>200987.3048185448</v>
      </c>
      <c r="K54" s="34">
        <v>1.5631582468503706E-2</v>
      </c>
      <c r="L54" s="34">
        <v>1.2906661723802523E-2</v>
      </c>
      <c r="M54" s="34">
        <v>3.920783132952755E-2</v>
      </c>
      <c r="N54" s="34">
        <v>1.4259653327865791</v>
      </c>
      <c r="O54" s="34">
        <v>0.94743160763147882</v>
      </c>
      <c r="P54" s="34">
        <v>0.1084866540991587</v>
      </c>
      <c r="Q54" s="34">
        <v>89610.059118995559</v>
      </c>
      <c r="R54" s="34">
        <v>0.15476442347130515</v>
      </c>
      <c r="S54" s="34">
        <v>237167.07172201484</v>
      </c>
      <c r="T54" s="34">
        <v>5.7827518108990432</v>
      </c>
      <c r="U54" s="34">
        <v>0.25991777411967765</v>
      </c>
      <c r="V54" s="34">
        <v>4.5250007836679769E-2</v>
      </c>
      <c r="W54" s="34">
        <v>81335.416438851898</v>
      </c>
      <c r="X54" s="34">
        <v>139236.22269380288</v>
      </c>
      <c r="Y54" s="34">
        <v>0.17767981210171685</v>
      </c>
      <c r="Z54" s="34">
        <v>3.3822645307638566E-2</v>
      </c>
      <c r="AA54" s="34">
        <v>28959.382242569151</v>
      </c>
    </row>
    <row r="55" spans="1:27" x14ac:dyDescent="0.35">
      <c r="A55" s="31" t="s">
        <v>121</v>
      </c>
      <c r="B55" s="31" t="s">
        <v>65</v>
      </c>
      <c r="C55" s="34">
        <v>0.63388330773691204</v>
      </c>
      <c r="D55" s="34">
        <v>0.28293784262581168</v>
      </c>
      <c r="E55" s="34">
        <v>8.2229714286646993E-2</v>
      </c>
      <c r="F55" s="34">
        <v>0.18533765354708709</v>
      </c>
      <c r="G55" s="34">
        <v>544905.51084816665</v>
      </c>
      <c r="H55" s="34">
        <v>7.3837122935327584E-2</v>
      </c>
      <c r="I55" s="34">
        <v>47763.893082964059</v>
      </c>
      <c r="J55" s="34">
        <v>1116722.5737949868</v>
      </c>
      <c r="K55" s="34">
        <v>7.6485360093875754E-4</v>
      </c>
      <c r="L55" s="34">
        <v>2.5112103295408402E-3</v>
      </c>
      <c r="M55" s="34">
        <v>5.851491661828712E-3</v>
      </c>
      <c r="N55" s="34">
        <v>2.790768284049356E-2</v>
      </c>
      <c r="O55" s="34">
        <v>1.8372915347508211E-3</v>
      </c>
      <c r="P55" s="34">
        <v>9.4116154803574204E-4</v>
      </c>
      <c r="Q55" s="34">
        <v>3.2235332738255427E-3</v>
      </c>
      <c r="R55" s="34">
        <v>6.0446322250856527E-3</v>
      </c>
      <c r="S55" s="34">
        <v>1.7941854291238044E-2</v>
      </c>
      <c r="T55" s="34">
        <v>5.398833065260171E-2</v>
      </c>
      <c r="U55" s="34">
        <v>1.9134359848827409E-3</v>
      </c>
      <c r="V55" s="34">
        <v>4.1004567392245164E-3</v>
      </c>
      <c r="W55" s="34">
        <v>1001.07460460853</v>
      </c>
      <c r="X55" s="34">
        <v>31.47038996190026</v>
      </c>
      <c r="Y55" s="34">
        <v>3.1376883962271796E-3</v>
      </c>
      <c r="Z55" s="34">
        <v>1.0962298800828441E-3</v>
      </c>
      <c r="AA55" s="34">
        <v>1.2962066667650464E-3</v>
      </c>
    </row>
    <row r="56" spans="1:27" x14ac:dyDescent="0.35">
      <c r="A56" s="31" t="s">
        <v>121</v>
      </c>
      <c r="B56" s="31" t="s">
        <v>34</v>
      </c>
      <c r="C56" s="34">
        <v>1.4792913613926801</v>
      </c>
      <c r="D56" s="34">
        <v>4.8769791982196005E-3</v>
      </c>
      <c r="E56" s="34">
        <v>0</v>
      </c>
      <c r="F56" s="34">
        <v>0</v>
      </c>
      <c r="G56" s="34">
        <v>1.173935749899E-3</v>
      </c>
      <c r="H56" s="34">
        <v>0.426096837612432</v>
      </c>
      <c r="I56" s="34">
        <v>0.41498914237495199</v>
      </c>
      <c r="J56" s="34">
        <v>0.15989959939498602</v>
      </c>
      <c r="K56" s="34">
        <v>1.7872273014143199E-4</v>
      </c>
      <c r="L56" s="34">
        <v>3.1038007939105201</v>
      </c>
      <c r="M56" s="34">
        <v>2.3686136816925798E-2</v>
      </c>
      <c r="N56" s="34">
        <v>4.2386421772240004</v>
      </c>
      <c r="O56" s="34">
        <v>1.85594013857511E-4</v>
      </c>
      <c r="P56" s="34">
        <v>7.7050132662334002E-5</v>
      </c>
      <c r="Q56" s="34">
        <v>4.7693699646955001E-5</v>
      </c>
      <c r="R56" s="34">
        <v>0</v>
      </c>
      <c r="S56" s="34">
        <v>4.5662072377595898E-5</v>
      </c>
      <c r="T56" s="34">
        <v>5.9985087804641998E-5</v>
      </c>
      <c r="U56" s="34">
        <v>3.7853739067713796E-4</v>
      </c>
      <c r="V56" s="34">
        <v>4.2797433862800397E-4</v>
      </c>
      <c r="W56" s="34">
        <v>1.5433204147199999</v>
      </c>
      <c r="X56" s="34">
        <v>1.0468321547365499E-2</v>
      </c>
      <c r="Y56" s="34">
        <v>5.0067537039486998E-3</v>
      </c>
      <c r="Z56" s="34">
        <v>18969.937980672199</v>
      </c>
      <c r="AA56" s="34">
        <v>2.38610881609698E-3</v>
      </c>
    </row>
    <row r="57" spans="1:27" x14ac:dyDescent="0.35">
      <c r="A57" s="31" t="s">
        <v>121</v>
      </c>
      <c r="B57" s="31" t="s">
        <v>70</v>
      </c>
      <c r="C57" s="34">
        <v>0</v>
      </c>
      <c r="D57" s="34">
        <v>0</v>
      </c>
      <c r="E57" s="34">
        <v>0</v>
      </c>
      <c r="F57" s="34">
        <v>2.1824123722008997</v>
      </c>
      <c r="G57" s="34">
        <v>0.231519615186907</v>
      </c>
      <c r="H57" s="34">
        <v>0.119214233553984</v>
      </c>
      <c r="I57" s="34">
        <v>0.11188439737429999</v>
      </c>
      <c r="J57" s="34">
        <v>0.153536805055488</v>
      </c>
      <c r="K57" s="34">
        <v>5.2687053964209495E-2</v>
      </c>
      <c r="L57" s="34">
        <v>0.26413218001852001</v>
      </c>
      <c r="M57" s="34">
        <v>4.6826975247106502E-2</v>
      </c>
      <c r="N57" s="34">
        <v>1.2609335928812999</v>
      </c>
      <c r="O57" s="34">
        <v>2.2327317922028703E-2</v>
      </c>
      <c r="P57" s="34">
        <v>2.9090024412976798E-2</v>
      </c>
      <c r="Q57" s="34">
        <v>0.59978687623812399</v>
      </c>
      <c r="R57" s="34">
        <v>2.0145439315451999E-2</v>
      </c>
      <c r="S57" s="34">
        <v>0.70331167366216008</v>
      </c>
      <c r="T57" s="34">
        <v>3.2306019299052802E-2</v>
      </c>
      <c r="U57" s="34">
        <v>1.4899111114688601</v>
      </c>
      <c r="V57" s="34">
        <v>1.0540599967252E-2</v>
      </c>
      <c r="W57" s="34">
        <v>2.4764019511621198</v>
      </c>
      <c r="X57" s="34">
        <v>1.7896442730803902E-2</v>
      </c>
      <c r="Y57" s="34">
        <v>2.80938250392803E-3</v>
      </c>
      <c r="Z57" s="34">
        <v>62177.292833160995</v>
      </c>
      <c r="AA57" s="34">
        <v>1.6326435615842999E-3</v>
      </c>
    </row>
    <row r="58" spans="1:27" x14ac:dyDescent="0.35">
      <c r="A58" s="31" t="s">
        <v>121</v>
      </c>
      <c r="B58" s="31" t="s">
        <v>52</v>
      </c>
      <c r="C58" s="34">
        <v>0</v>
      </c>
      <c r="D58" s="34">
        <v>0</v>
      </c>
      <c r="E58" s="34">
        <v>0</v>
      </c>
      <c r="F58" s="34">
        <v>0</v>
      </c>
      <c r="G58" s="34">
        <v>0</v>
      </c>
      <c r="H58" s="34">
        <v>0</v>
      </c>
      <c r="I58" s="34">
        <v>0</v>
      </c>
      <c r="J58" s="34">
        <v>0</v>
      </c>
      <c r="K58" s="34">
        <v>0</v>
      </c>
      <c r="L58" s="34">
        <v>0</v>
      </c>
      <c r="M58" s="34">
        <v>0</v>
      </c>
      <c r="N58" s="34">
        <v>0</v>
      </c>
      <c r="O58" s="34">
        <v>0</v>
      </c>
      <c r="P58" s="34">
        <v>0</v>
      </c>
      <c r="Q58" s="34">
        <v>0</v>
      </c>
      <c r="R58" s="34">
        <v>0</v>
      </c>
      <c r="S58" s="34">
        <v>0</v>
      </c>
      <c r="T58" s="34">
        <v>0</v>
      </c>
      <c r="U58" s="34">
        <v>0</v>
      </c>
      <c r="V58" s="34">
        <v>0</v>
      </c>
      <c r="W58" s="34">
        <v>0</v>
      </c>
      <c r="X58" s="34">
        <v>0</v>
      </c>
      <c r="Y58" s="34">
        <v>0</v>
      </c>
      <c r="Z58" s="34">
        <v>0</v>
      </c>
      <c r="AA58" s="34">
        <v>0</v>
      </c>
    </row>
    <row r="59" spans="1:27" x14ac:dyDescent="0.35">
      <c r="A59" s="38" t="s">
        <v>127</v>
      </c>
      <c r="B59" s="38"/>
      <c r="C59" s="35">
        <v>1.0861230382633611</v>
      </c>
      <c r="D59" s="35">
        <v>7.1277977274387592</v>
      </c>
      <c r="E59" s="35">
        <v>0.93850750261914162</v>
      </c>
      <c r="F59" s="35">
        <v>111081.0654773377</v>
      </c>
      <c r="G59" s="35">
        <v>790059.57164978981</v>
      </c>
      <c r="H59" s="35">
        <v>0.14695246753666313</v>
      </c>
      <c r="I59" s="35">
        <v>125755.1988392381</v>
      </c>
      <c r="J59" s="35">
        <v>1317709.9118137192</v>
      </c>
      <c r="K59" s="35">
        <v>6.5434990574510465E-2</v>
      </c>
      <c r="L59" s="35">
        <v>6.9362147243860361E-2</v>
      </c>
      <c r="M59" s="35">
        <v>7.2170378685005365E-2</v>
      </c>
      <c r="N59" s="35">
        <v>1.6121639457141597</v>
      </c>
      <c r="O59" s="35">
        <v>0.99000560930988268</v>
      </c>
      <c r="P59" s="35">
        <v>0.12626804252040019</v>
      </c>
      <c r="Q59" s="35">
        <v>89610.114394429504</v>
      </c>
      <c r="R59" s="35">
        <v>0.17664072248743279</v>
      </c>
      <c r="S59" s="35">
        <v>237167.21253544511</v>
      </c>
      <c r="T59" s="35">
        <v>5.846990904919708</v>
      </c>
      <c r="U59" s="35">
        <v>0.35201242053985338</v>
      </c>
      <c r="V59" s="35">
        <v>5.1203739097376987E-2</v>
      </c>
      <c r="W59" s="35">
        <v>82336.564035633535</v>
      </c>
      <c r="X59" s="35">
        <v>139267.69611009679</v>
      </c>
      <c r="Y59" s="35">
        <v>0.18271945594588551</v>
      </c>
      <c r="Z59" s="35">
        <v>0.27544411686929882</v>
      </c>
      <c r="AA59" s="35">
        <v>28959.383779341497</v>
      </c>
    </row>
    <row r="61" spans="1:27"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x14ac:dyDescent="0.35">
      <c r="A64" s="31" t="s">
        <v>122</v>
      </c>
      <c r="B64" s="31" t="s">
        <v>18</v>
      </c>
      <c r="C64" s="34">
        <v>0</v>
      </c>
      <c r="D64" s="34">
        <v>0.41200591007107895</v>
      </c>
      <c r="E64" s="34">
        <v>8.4661829019695198E-2</v>
      </c>
      <c r="F64" s="34">
        <v>2.2148140754898299E-3</v>
      </c>
      <c r="G64" s="34">
        <v>3.7526695444319903E-4</v>
      </c>
      <c r="H64" s="34">
        <v>1.08260182717614E-3</v>
      </c>
      <c r="I64" s="34">
        <v>1.1352673286037899E-3</v>
      </c>
      <c r="J64" s="34">
        <v>2.1017967507545999E-3</v>
      </c>
      <c r="K64" s="34">
        <v>1.4593380927067801E-2</v>
      </c>
      <c r="L64" s="34">
        <v>3.6843432822507897E-2</v>
      </c>
      <c r="M64" s="34">
        <v>6.6011124699285996E-3</v>
      </c>
      <c r="N64" s="34">
        <v>0.16039370678705001</v>
      </c>
      <c r="O64" s="34">
        <v>4.8439350070165997E-3</v>
      </c>
      <c r="P64" s="34">
        <v>1.6281654412568401E-3</v>
      </c>
      <c r="Q64" s="34">
        <v>3.7692266199105297E-2</v>
      </c>
      <c r="R64" s="34">
        <v>6.2342594694525597E-4</v>
      </c>
      <c r="S64" s="34">
        <v>0.19429184803246</v>
      </c>
      <c r="T64" s="34">
        <v>6.1581978766002995E-4</v>
      </c>
      <c r="U64" s="34">
        <v>1.2460644988313101E-3</v>
      </c>
      <c r="V64" s="34">
        <v>1.40647276527203E-4</v>
      </c>
      <c r="W64" s="34">
        <v>7.3135502432566002E-2</v>
      </c>
      <c r="X64" s="34">
        <v>1.3513724358215999E-3</v>
      </c>
      <c r="Y64" s="34">
        <v>6.2877928017666994E-3</v>
      </c>
      <c r="Z64" s="34">
        <v>2.3546165175142398E-2</v>
      </c>
      <c r="AA64" s="34">
        <v>3.756622333518E-5</v>
      </c>
    </row>
    <row r="65" spans="1:27" x14ac:dyDescent="0.35">
      <c r="A65" s="31" t="s">
        <v>122</v>
      </c>
      <c r="B65" s="31" t="s">
        <v>30</v>
      </c>
      <c r="C65" s="34">
        <v>0</v>
      </c>
      <c r="D65" s="34">
        <v>0</v>
      </c>
      <c r="E65" s="34">
        <v>0</v>
      </c>
      <c r="F65" s="34">
        <v>0</v>
      </c>
      <c r="G65" s="34">
        <v>0</v>
      </c>
      <c r="H65" s="34">
        <v>0</v>
      </c>
      <c r="I65" s="34">
        <v>0</v>
      </c>
      <c r="J65" s="34">
        <v>0</v>
      </c>
      <c r="K65" s="34">
        <v>0</v>
      </c>
      <c r="L65" s="34">
        <v>0</v>
      </c>
      <c r="M65" s="34">
        <v>0</v>
      </c>
      <c r="N65" s="34">
        <v>0</v>
      </c>
      <c r="O65" s="34">
        <v>0</v>
      </c>
      <c r="P65" s="34">
        <v>0</v>
      </c>
      <c r="Q65" s="34">
        <v>0</v>
      </c>
      <c r="R65" s="34">
        <v>0</v>
      </c>
      <c r="S65" s="34">
        <v>0</v>
      </c>
      <c r="T65" s="34">
        <v>0</v>
      </c>
      <c r="U65" s="34">
        <v>0</v>
      </c>
      <c r="V65" s="34">
        <v>0</v>
      </c>
      <c r="W65" s="34">
        <v>0</v>
      </c>
      <c r="X65" s="34">
        <v>0</v>
      </c>
      <c r="Y65" s="34">
        <v>0</v>
      </c>
      <c r="Z65" s="34">
        <v>0</v>
      </c>
      <c r="AA65" s="34">
        <v>0</v>
      </c>
    </row>
    <row r="66" spans="1:27" x14ac:dyDescent="0.35">
      <c r="A66" s="31" t="s">
        <v>122</v>
      </c>
      <c r="B66" s="31" t="s">
        <v>63</v>
      </c>
      <c r="C66" s="34">
        <v>0.46016829282652799</v>
      </c>
      <c r="D66" s="34">
        <v>1.76809088329535E-2</v>
      </c>
      <c r="E66" s="34">
        <v>0.193756761291974</v>
      </c>
      <c r="F66" s="34">
        <v>4.7497938145969198E-3</v>
      </c>
      <c r="G66" s="34">
        <v>5.2383589488864003E-3</v>
      </c>
      <c r="H66" s="34">
        <v>5.9248463232185996E-3</v>
      </c>
      <c r="I66" s="34">
        <v>5.9460161153365504E-3</v>
      </c>
      <c r="J66" s="34">
        <v>4.7963589820370096E-3</v>
      </c>
      <c r="K66" s="34">
        <v>2.9913409309544395E-4</v>
      </c>
      <c r="L66" s="34">
        <v>1.9853437821198299E-3</v>
      </c>
      <c r="M66" s="34">
        <v>1.6383235334186001E-2</v>
      </c>
      <c r="N66" s="34">
        <v>8.1252679154829907E-2</v>
      </c>
      <c r="O66" s="34">
        <v>3.5962895392653298E-3</v>
      </c>
      <c r="P66" s="34">
        <v>1.2632268285727199E-2</v>
      </c>
      <c r="Q66" s="34">
        <v>1.3097737957307799E-2</v>
      </c>
      <c r="R66" s="34">
        <v>3.6790819956759001E-2</v>
      </c>
      <c r="S66" s="34">
        <v>0.44195013048929599</v>
      </c>
      <c r="T66" s="34">
        <v>1.309483070259E-3</v>
      </c>
      <c r="U66" s="34">
        <v>1.65035117932542E-3</v>
      </c>
      <c r="V66" s="34">
        <v>1.1650559728413402E-3</v>
      </c>
      <c r="W66" s="34">
        <v>1.21152050639334E-3</v>
      </c>
      <c r="X66" s="34">
        <v>7.7656881022220405E-4</v>
      </c>
      <c r="Y66" s="34">
        <v>1.58397275509453E-3</v>
      </c>
      <c r="Z66" s="34">
        <v>22780.3683534724</v>
      </c>
      <c r="AA66" s="34">
        <v>1.1721793908665901E-4</v>
      </c>
    </row>
    <row r="67" spans="1:27"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x14ac:dyDescent="0.35">
      <c r="A68" s="31" t="s">
        <v>122</v>
      </c>
      <c r="B68" s="31" t="s">
        <v>66</v>
      </c>
      <c r="C68" s="34">
        <v>0</v>
      </c>
      <c r="D68" s="34">
        <v>10.688040456280559</v>
      </c>
      <c r="E68" s="34">
        <v>2.6214164257666548</v>
      </c>
      <c r="F68" s="34">
        <v>0.25253715869325544</v>
      </c>
      <c r="G68" s="34">
        <v>5.0687447457832518E-2</v>
      </c>
      <c r="H68" s="34">
        <v>0.42777534392237038</v>
      </c>
      <c r="I68" s="34">
        <v>6.5555417977193983E-2</v>
      </c>
      <c r="J68" s="34">
        <v>1.8115940995331588</v>
      </c>
      <c r="K68" s="34">
        <v>1.4268728031027753</v>
      </c>
      <c r="L68" s="34">
        <v>2.5915247891657565</v>
      </c>
      <c r="M68" s="34">
        <v>7.6054839023891777E-2</v>
      </c>
      <c r="N68" s="34">
        <v>702216.63546988077</v>
      </c>
      <c r="O68" s="34">
        <v>4.9973522006062279</v>
      </c>
      <c r="P68" s="34">
        <v>8.7998272349310083E-2</v>
      </c>
      <c r="Q68" s="34">
        <v>74259.623484778611</v>
      </c>
      <c r="R68" s="34">
        <v>1.0025512613197674</v>
      </c>
      <c r="S68" s="34">
        <v>269212.15214033687</v>
      </c>
      <c r="T68" s="34">
        <v>144719.83539963936</v>
      </c>
      <c r="U68" s="34">
        <v>7385.9367165624262</v>
      </c>
      <c r="V68" s="34">
        <v>2.2375626194340213E-2</v>
      </c>
      <c r="W68" s="34">
        <v>23103.287157518047</v>
      </c>
      <c r="X68" s="34">
        <v>5.8005671245975263E-2</v>
      </c>
      <c r="Y68" s="34">
        <v>0.37472976912852957</v>
      </c>
      <c r="Z68" s="34">
        <v>8201.03683355475</v>
      </c>
      <c r="AA68" s="34">
        <v>9.0025961926264199E-3</v>
      </c>
    </row>
    <row r="69" spans="1:27" x14ac:dyDescent="0.35">
      <c r="A69" s="31" t="s">
        <v>122</v>
      </c>
      <c r="B69" s="31" t="s">
        <v>65</v>
      </c>
      <c r="C69" s="34">
        <v>1.9372129820172919</v>
      </c>
      <c r="D69" s="34">
        <v>1.1928980270597314</v>
      </c>
      <c r="E69" s="34">
        <v>0.23627507414847737</v>
      </c>
      <c r="F69" s="34">
        <v>3.7009890780976E-3</v>
      </c>
      <c r="G69" s="34">
        <v>0.46256016256837107</v>
      </c>
      <c r="H69" s="34">
        <v>0.58280849974178695</v>
      </c>
      <c r="I69" s="34">
        <v>0.2144986393244557</v>
      </c>
      <c r="J69" s="34">
        <v>1.895822848236102E-2</v>
      </c>
      <c r="K69" s="34">
        <v>0.3464543532105463</v>
      </c>
      <c r="L69" s="34">
        <v>0.8793230681602564</v>
      </c>
      <c r="M69" s="34">
        <v>1.2516370446708505</v>
      </c>
      <c r="N69" s="34">
        <v>166822.89398610865</v>
      </c>
      <c r="O69" s="34">
        <v>4.3944286124755184E-2</v>
      </c>
      <c r="P69" s="34">
        <v>6.0684445770468115E-3</v>
      </c>
      <c r="Q69" s="34">
        <v>1.3431429053124331E-2</v>
      </c>
      <c r="R69" s="34">
        <v>5526.8963363470821</v>
      </c>
      <c r="S69" s="34">
        <v>1435.494044206856</v>
      </c>
      <c r="T69" s="34">
        <v>45396.486440678971</v>
      </c>
      <c r="U69" s="34">
        <v>6.7196461405790945E-3</v>
      </c>
      <c r="V69" s="34">
        <v>1.078750907408902E-2</v>
      </c>
      <c r="W69" s="34">
        <v>12840.466818004183</v>
      </c>
      <c r="X69" s="34">
        <v>1.69492756399598E-2</v>
      </c>
      <c r="Y69" s="34">
        <v>3.4561438755323928E-2</v>
      </c>
      <c r="Z69" s="34">
        <v>4.4226544221796079E-3</v>
      </c>
      <c r="AA69" s="34">
        <v>3.4138095502499349E-3</v>
      </c>
    </row>
    <row r="70" spans="1:27" x14ac:dyDescent="0.35">
      <c r="A70" s="31" t="s">
        <v>122</v>
      </c>
      <c r="B70" s="31" t="s">
        <v>34</v>
      </c>
      <c r="C70" s="34">
        <v>1.7132979850346801</v>
      </c>
      <c r="D70" s="34">
        <v>5.3595840822383896E-2</v>
      </c>
      <c r="E70" s="34">
        <v>1.6404036487943998E-4</v>
      </c>
      <c r="F70" s="34">
        <v>0</v>
      </c>
      <c r="G70" s="34">
        <v>3.33196501281811E-4</v>
      </c>
      <c r="H70" s="34">
        <v>0.30217283088659902</v>
      </c>
      <c r="I70" s="34">
        <v>0.41086046233726398</v>
      </c>
      <c r="J70" s="34">
        <v>0.16884328973168999</v>
      </c>
      <c r="K70" s="34">
        <v>1.70401417192825E-4</v>
      </c>
      <c r="L70" s="34">
        <v>3.81963883209119</v>
      </c>
      <c r="M70" s="34">
        <v>1.7372529873855E-2</v>
      </c>
      <c r="N70" s="34">
        <v>229865.44641805199</v>
      </c>
      <c r="O70" s="34">
        <v>2.3299946474014999E-4</v>
      </c>
      <c r="P70" s="34">
        <v>1.4616066288330001E-4</v>
      </c>
      <c r="Q70" s="34">
        <v>1.17383076963154E-4</v>
      </c>
      <c r="R70" s="34">
        <v>6.8995200525356193E-5</v>
      </c>
      <c r="S70" s="34">
        <v>16946.298570079201</v>
      </c>
      <c r="T70" s="34">
        <v>4.1553841600710305E-5</v>
      </c>
      <c r="U70" s="34">
        <v>1.15444336609605E-4</v>
      </c>
      <c r="V70" s="34">
        <v>1.56576460271514E-3</v>
      </c>
      <c r="W70" s="34">
        <v>35005.833855238401</v>
      </c>
      <c r="X70" s="34">
        <v>1.12609160405593E-2</v>
      </c>
      <c r="Y70" s="34">
        <v>3.88599281460046E-3</v>
      </c>
      <c r="Z70" s="34">
        <v>33535.567034553598</v>
      </c>
      <c r="AA70" s="34">
        <v>2.34224678449683E-3</v>
      </c>
    </row>
    <row r="71" spans="1:27" x14ac:dyDescent="0.35">
      <c r="A71" s="31" t="s">
        <v>122</v>
      </c>
      <c r="B71" s="31" t="s">
        <v>70</v>
      </c>
      <c r="C71" s="34">
        <v>0</v>
      </c>
      <c r="D71" s="34">
        <v>0</v>
      </c>
      <c r="E71" s="34">
        <v>0</v>
      </c>
      <c r="F71" s="34">
        <v>2.1996253704374999</v>
      </c>
      <c r="G71" s="34">
        <v>0.136562495782692</v>
      </c>
      <c r="H71" s="34">
        <v>0.14000250972763201</v>
      </c>
      <c r="I71" s="34">
        <v>0.10799257392424901</v>
      </c>
      <c r="J71" s="34">
        <v>0.11456799821117999</v>
      </c>
      <c r="K71" s="34">
        <v>0.124246224081561</v>
      </c>
      <c r="L71" s="34">
        <v>0.19494911730929498</v>
      </c>
      <c r="M71" s="34">
        <v>6.951130536941641E-2</v>
      </c>
      <c r="N71" s="34">
        <v>0.59496179876788202</v>
      </c>
      <c r="O71" s="34">
        <v>2.78550787242096E-2</v>
      </c>
      <c r="P71" s="34">
        <v>5.5548570720204998E-2</v>
      </c>
      <c r="Q71" s="34">
        <v>0.3631240576325</v>
      </c>
      <c r="R71" s="34">
        <v>0.13396542886643498</v>
      </c>
      <c r="S71" s="34">
        <v>1.75066977284949</v>
      </c>
      <c r="T71" s="34">
        <v>1.6605140868757497E-2</v>
      </c>
      <c r="U71" s="34">
        <v>1.27048462268772E-2</v>
      </c>
      <c r="V71" s="34">
        <v>1.0442485334845299E-2</v>
      </c>
      <c r="W71" s="34">
        <v>0.299063412569405</v>
      </c>
      <c r="X71" s="34">
        <v>1.23500039952601E-2</v>
      </c>
      <c r="Y71" s="34">
        <v>3.2331537004064003E-3</v>
      </c>
      <c r="Z71" s="34">
        <v>0.17442561287462399</v>
      </c>
      <c r="AA71" s="34">
        <v>1.96632592408912E-3</v>
      </c>
    </row>
    <row r="72" spans="1:27" x14ac:dyDescent="0.35">
      <c r="A72" s="31" t="s">
        <v>122</v>
      </c>
      <c r="B72" s="31" t="s">
        <v>52</v>
      </c>
      <c r="C72" s="34">
        <v>0</v>
      </c>
      <c r="D72" s="34">
        <v>0</v>
      </c>
      <c r="E72" s="34">
        <v>0</v>
      </c>
      <c r="F72" s="34">
        <v>0</v>
      </c>
      <c r="G72" s="34">
        <v>0</v>
      </c>
      <c r="H72" s="34">
        <v>0</v>
      </c>
      <c r="I72" s="34">
        <v>0</v>
      </c>
      <c r="J72" s="34">
        <v>0</v>
      </c>
      <c r="K72" s="34">
        <v>0</v>
      </c>
      <c r="L72" s="34">
        <v>0</v>
      </c>
      <c r="M72" s="34">
        <v>0</v>
      </c>
      <c r="N72" s="34">
        <v>0</v>
      </c>
      <c r="O72" s="34">
        <v>0</v>
      </c>
      <c r="P72" s="34">
        <v>0</v>
      </c>
      <c r="Q72" s="34">
        <v>0</v>
      </c>
      <c r="R72" s="34">
        <v>0</v>
      </c>
      <c r="S72" s="34">
        <v>0</v>
      </c>
      <c r="T72" s="34">
        <v>0</v>
      </c>
      <c r="U72" s="34">
        <v>0</v>
      </c>
      <c r="V72" s="34">
        <v>0</v>
      </c>
      <c r="W72" s="34">
        <v>0</v>
      </c>
      <c r="X72" s="34">
        <v>0</v>
      </c>
      <c r="Y72" s="34">
        <v>0</v>
      </c>
      <c r="Z72" s="34">
        <v>0</v>
      </c>
      <c r="AA72" s="34">
        <v>0</v>
      </c>
    </row>
    <row r="73" spans="1:27" x14ac:dyDescent="0.35">
      <c r="A73" s="38" t="s">
        <v>127</v>
      </c>
      <c r="B73" s="38"/>
      <c r="C73" s="35">
        <v>2.3973812748438199</v>
      </c>
      <c r="D73" s="35">
        <v>12.310625302244324</v>
      </c>
      <c r="E73" s="35">
        <v>3.1361100902268015</v>
      </c>
      <c r="F73" s="35">
        <v>0.2632027556614398</v>
      </c>
      <c r="G73" s="35">
        <v>0.51886123592953315</v>
      </c>
      <c r="H73" s="35">
        <v>1.017591291814552</v>
      </c>
      <c r="I73" s="35">
        <v>0.28713534074559</v>
      </c>
      <c r="J73" s="35">
        <v>1.8374504837483114</v>
      </c>
      <c r="K73" s="35">
        <v>1.788219671333485</v>
      </c>
      <c r="L73" s="35">
        <v>3.5096766339306407</v>
      </c>
      <c r="M73" s="35">
        <v>1.3506762314988567</v>
      </c>
      <c r="N73" s="35">
        <v>869039.77110237535</v>
      </c>
      <c r="O73" s="35">
        <v>5.0497367112772649</v>
      </c>
      <c r="P73" s="35">
        <v>0.10832715065334092</v>
      </c>
      <c r="Q73" s="35">
        <v>74259.687706211815</v>
      </c>
      <c r="R73" s="35">
        <v>5527.9363018543054</v>
      </c>
      <c r="S73" s="35">
        <v>270648.28242652223</v>
      </c>
      <c r="T73" s="35">
        <v>190116.32376562117</v>
      </c>
      <c r="U73" s="35">
        <v>7385.9463326242449</v>
      </c>
      <c r="V73" s="35">
        <v>3.4468838517797779E-2</v>
      </c>
      <c r="W73" s="35">
        <v>35943.828322545167</v>
      </c>
      <c r="X73" s="35">
        <v>7.7082888131978861E-2</v>
      </c>
      <c r="Y73" s="35">
        <v>0.41716297344071473</v>
      </c>
      <c r="Z73" s="35">
        <v>30981.433155846749</v>
      </c>
      <c r="AA73" s="35">
        <v>1.2571189905298194E-2</v>
      </c>
    </row>
    <row r="75" spans="1:27"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x14ac:dyDescent="0.35">
      <c r="A78" s="31" t="s">
        <v>123</v>
      </c>
      <c r="B78" s="31" t="s">
        <v>18</v>
      </c>
      <c r="C78" s="34">
        <v>0</v>
      </c>
      <c r="D78" s="34">
        <v>0.31281128755545001</v>
      </c>
      <c r="E78" s="34">
        <v>7.2492485110592794E-2</v>
      </c>
      <c r="F78" s="34">
        <v>2.6488604280468699E-3</v>
      </c>
      <c r="G78" s="34">
        <v>2.5726548501578801E-4</v>
      </c>
      <c r="H78" s="34">
        <v>1.0352376127910899E-2</v>
      </c>
      <c r="I78" s="34">
        <v>5.3110217352322396E-3</v>
      </c>
      <c r="J78" s="34">
        <v>1.24006219308567E-2</v>
      </c>
      <c r="K78" s="34">
        <v>3.0520761105118498E-2</v>
      </c>
      <c r="L78" s="34">
        <v>2.9146040753669302E-2</v>
      </c>
      <c r="M78" s="34">
        <v>1.8558404100755898E-4</v>
      </c>
      <c r="N78" s="34">
        <v>5.4046033078320004E-2</v>
      </c>
      <c r="O78" s="34">
        <v>3.1897460624647498E-3</v>
      </c>
      <c r="P78" s="34">
        <v>2.30689927409523E-4</v>
      </c>
      <c r="Q78" s="34">
        <v>1.3895542523814398E-3</v>
      </c>
      <c r="R78" s="34">
        <v>2.4238093193392402E-2</v>
      </c>
      <c r="S78" s="34">
        <v>4.6102652122841398E-2</v>
      </c>
      <c r="T78" s="34">
        <v>1.0109719814536801E-2</v>
      </c>
      <c r="U78" s="34">
        <v>1.13631201598969E-2</v>
      </c>
      <c r="V78" s="34">
        <v>5.5979007277500001E-5</v>
      </c>
      <c r="W78" s="34">
        <v>2.46500381507226E-2</v>
      </c>
      <c r="X78" s="34">
        <v>4.6805417194912202E-4</v>
      </c>
      <c r="Y78" s="34">
        <v>9.3277877714063995E-5</v>
      </c>
      <c r="Z78" s="34">
        <v>3.8194093823004199E-4</v>
      </c>
      <c r="AA78" s="34">
        <v>1.2563812464984E-4</v>
      </c>
    </row>
    <row r="79" spans="1:27"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x14ac:dyDescent="0.35">
      <c r="A80" s="31" t="s">
        <v>123</v>
      </c>
      <c r="B80" s="31" t="s">
        <v>63</v>
      </c>
      <c r="C80" s="34">
        <v>0.44846553236803999</v>
      </c>
      <c r="D80" s="34">
        <v>1.1825073683496801E-2</v>
      </c>
      <c r="E80" s="34">
        <v>2.6529195421312997E-2</v>
      </c>
      <c r="F80" s="34">
        <v>2.19001753811616E-2</v>
      </c>
      <c r="G80" s="34">
        <v>1.8303037098735001E-2</v>
      </c>
      <c r="H80" s="34">
        <v>2.2373132285493997E-2</v>
      </c>
      <c r="I80" s="34">
        <v>2.02283984474757E-2</v>
      </c>
      <c r="J80" s="34">
        <v>2.0407789973405102E-2</v>
      </c>
      <c r="K80" s="34">
        <v>2.12255147570505E-2</v>
      </c>
      <c r="L80" s="34">
        <v>2.2003036680215603E-2</v>
      </c>
      <c r="M80" s="34">
        <v>1.4711531517574301E-2</v>
      </c>
      <c r="N80" s="34">
        <v>2.2293468145636E-2</v>
      </c>
      <c r="O80" s="34">
        <v>1.8397807427385001E-2</v>
      </c>
      <c r="P80" s="34">
        <v>1.1933798301201601E-2</v>
      </c>
      <c r="Q80" s="34">
        <v>1.5574361980240701E-2</v>
      </c>
      <c r="R80" s="34">
        <v>1.6219486314023399E-2</v>
      </c>
      <c r="S80" s="34">
        <v>4.7049452332037493E-2</v>
      </c>
      <c r="T80" s="34">
        <v>2.4232937121551998E-3</v>
      </c>
      <c r="U80" s="34">
        <v>5.7188110125037495E-2</v>
      </c>
      <c r="V80" s="34">
        <v>1.6021672081592399E-3</v>
      </c>
      <c r="W80" s="34">
        <v>1.0480216270282E-2</v>
      </c>
      <c r="X80" s="34">
        <v>1.10279653607704E-3</v>
      </c>
      <c r="Y80" s="34">
        <v>8.26156583175659E-4</v>
      </c>
      <c r="Z80" s="34">
        <v>2.22123482460918E-2</v>
      </c>
      <c r="AA80" s="34">
        <v>3.7121357531615004E-4</v>
      </c>
    </row>
    <row r="81" spans="1:27" x14ac:dyDescent="0.35">
      <c r="A81" s="31" t="s">
        <v>123</v>
      </c>
      <c r="B81" s="31" t="s">
        <v>62</v>
      </c>
      <c r="C81" s="34">
        <v>0</v>
      </c>
      <c r="D81" s="34">
        <v>0</v>
      </c>
      <c r="E81" s="34">
        <v>0</v>
      </c>
      <c r="F81" s="34">
        <v>0</v>
      </c>
      <c r="G81" s="34">
        <v>0</v>
      </c>
      <c r="H81" s="34">
        <v>0</v>
      </c>
      <c r="I81" s="34">
        <v>0</v>
      </c>
      <c r="J81" s="34">
        <v>0</v>
      </c>
      <c r="K81" s="34">
        <v>0</v>
      </c>
      <c r="L81" s="34">
        <v>0</v>
      </c>
      <c r="M81" s="34">
        <v>0</v>
      </c>
      <c r="N81" s="34">
        <v>0</v>
      </c>
      <c r="O81" s="34">
        <v>0</v>
      </c>
      <c r="P81" s="34">
        <v>0</v>
      </c>
      <c r="Q81" s="34">
        <v>0</v>
      </c>
      <c r="R81" s="34">
        <v>0</v>
      </c>
      <c r="S81" s="34">
        <v>0</v>
      </c>
      <c r="T81" s="34">
        <v>0</v>
      </c>
      <c r="U81" s="34">
        <v>0</v>
      </c>
      <c r="V81" s="34">
        <v>0</v>
      </c>
      <c r="W81" s="34">
        <v>0</v>
      </c>
      <c r="X81" s="34">
        <v>0</v>
      </c>
      <c r="Y81" s="34">
        <v>0</v>
      </c>
      <c r="Z81" s="34">
        <v>0</v>
      </c>
      <c r="AA81" s="34">
        <v>0</v>
      </c>
    </row>
    <row r="82" spans="1:27" x14ac:dyDescent="0.35">
      <c r="A82" s="31" t="s">
        <v>123</v>
      </c>
      <c r="B82" s="31" t="s">
        <v>66</v>
      </c>
      <c r="C82" s="34">
        <v>0</v>
      </c>
      <c r="D82" s="34">
        <v>3.6599153733325691</v>
      </c>
      <c r="E82" s="34">
        <v>2.189455148525135</v>
      </c>
      <c r="F82" s="34">
        <v>4.3182812224982152E-2</v>
      </c>
      <c r="G82" s="34">
        <v>9.293952296241359E-3</v>
      </c>
      <c r="H82" s="34">
        <v>8.602168839129036E-2</v>
      </c>
      <c r="I82" s="34">
        <v>1.8847308333408721E-2</v>
      </c>
      <c r="J82" s="34">
        <v>0.76079396078912342</v>
      </c>
      <c r="K82" s="34">
        <v>1.49310359868783</v>
      </c>
      <c r="L82" s="34">
        <v>2.0182556748585441</v>
      </c>
      <c r="M82" s="34">
        <v>3.061938072024018E-3</v>
      </c>
      <c r="N82" s="34">
        <v>225766.96628339234</v>
      </c>
      <c r="O82" s="34">
        <v>7.4892121862132092E-3</v>
      </c>
      <c r="P82" s="34">
        <v>4.7239006440558517E-3</v>
      </c>
      <c r="Q82" s="34">
        <v>7.4702548896871893E-3</v>
      </c>
      <c r="R82" s="34">
        <v>227628.67774984028</v>
      </c>
      <c r="S82" s="34">
        <v>11807.075202738544</v>
      </c>
      <c r="T82" s="34">
        <v>25842.249106769064</v>
      </c>
      <c r="U82" s="34">
        <v>1.384276246807163E-2</v>
      </c>
      <c r="V82" s="34">
        <v>2.4082890435829572E-3</v>
      </c>
      <c r="W82" s="34">
        <v>23154.931611520013</v>
      </c>
      <c r="X82" s="34">
        <v>9.2014427791680883E-3</v>
      </c>
      <c r="Y82" s="34">
        <v>2.6984024257940549E-3</v>
      </c>
      <c r="Z82" s="34">
        <v>2.8558106187176789E-3</v>
      </c>
      <c r="AA82" s="34">
        <v>2.515461288119694E-3</v>
      </c>
    </row>
    <row r="83" spans="1:27" x14ac:dyDescent="0.35">
      <c r="A83" s="31" t="s">
        <v>123</v>
      </c>
      <c r="B83" s="31" t="s">
        <v>65</v>
      </c>
      <c r="C83" s="34">
        <v>0.25184378925525303</v>
      </c>
      <c r="D83" s="34">
        <v>8.2463200769753997E-2</v>
      </c>
      <c r="E83" s="34">
        <v>1.50049777860875E-2</v>
      </c>
      <c r="F83" s="34">
        <v>1.3579788743763198E-4</v>
      </c>
      <c r="G83" s="34">
        <v>8.2419408560603397E-2</v>
      </c>
      <c r="H83" s="34">
        <v>0.106151446262124</v>
      </c>
      <c r="I83" s="34">
        <v>1.57676255309077E-2</v>
      </c>
      <c r="J83" s="34">
        <v>8.2892972488527606E-3</v>
      </c>
      <c r="K83" s="34">
        <v>0.12456848569006</v>
      </c>
      <c r="L83" s="34">
        <v>0.257446214975663</v>
      </c>
      <c r="M83" s="34">
        <v>2.3557405990093101E-4</v>
      </c>
      <c r="N83" s="34">
        <v>0.28267505942957805</v>
      </c>
      <c r="O83" s="34">
        <v>2.7071204350112896E-4</v>
      </c>
      <c r="P83" s="34">
        <v>4.9236289842822602E-5</v>
      </c>
      <c r="Q83" s="34">
        <v>1.3870578813122799E-4</v>
      </c>
      <c r="R83" s="34">
        <v>2.3359497964874996E-3</v>
      </c>
      <c r="S83" s="34">
        <v>2.7018006633279901E-3</v>
      </c>
      <c r="T83" s="34">
        <v>3.6051134738347403E-2</v>
      </c>
      <c r="U83" s="34">
        <v>2.8339103558804003E-4</v>
      </c>
      <c r="V83" s="34">
        <v>9.9363244739999999E-5</v>
      </c>
      <c r="W83" s="34">
        <v>7.1458439921575204E-2</v>
      </c>
      <c r="X83" s="34">
        <v>7.4407697880098803E-3</v>
      </c>
      <c r="Y83" s="34">
        <v>6.8437083896055002E-5</v>
      </c>
      <c r="Z83" s="34">
        <v>2.1116080576279002E-4</v>
      </c>
      <c r="AA83" s="34">
        <v>9.4847166165315999E-5</v>
      </c>
    </row>
    <row r="84" spans="1:27" x14ac:dyDescent="0.35">
      <c r="A84" s="31" t="s">
        <v>123</v>
      </c>
      <c r="B84" s="31" t="s">
        <v>34</v>
      </c>
      <c r="C84" s="34">
        <v>1.3975957590867198</v>
      </c>
      <c r="D84" s="34">
        <v>1.5170972898361499E-2</v>
      </c>
      <c r="E84" s="34">
        <v>0</v>
      </c>
      <c r="F84" s="34">
        <v>0</v>
      </c>
      <c r="G84" s="34">
        <v>1.1873827896222899E-3</v>
      </c>
      <c r="H84" s="34">
        <v>0.37432370102414003</v>
      </c>
      <c r="I84" s="34">
        <v>0.34570262038402</v>
      </c>
      <c r="J84" s="34">
        <v>0.12014487649632401</v>
      </c>
      <c r="K84" s="34">
        <v>1.3340706462336598E-4</v>
      </c>
      <c r="L84" s="34">
        <v>1.2046733973150001</v>
      </c>
      <c r="M84" s="34">
        <v>0.22504330431035602</v>
      </c>
      <c r="N84" s="34">
        <v>0.43461890621760896</v>
      </c>
      <c r="O84" s="34">
        <v>1.4667152222049599E-3</v>
      </c>
      <c r="P84" s="34">
        <v>4.2291928724394603E-4</v>
      </c>
      <c r="Q84" s="34">
        <v>2.8551647538937E-4</v>
      </c>
      <c r="R84" s="34">
        <v>1.3430778830237199E-4</v>
      </c>
      <c r="S84" s="34">
        <v>9.3621412434504295E-2</v>
      </c>
      <c r="T84" s="34">
        <v>2.55663649957168E-4</v>
      </c>
      <c r="U84" s="34">
        <v>0.70447909323026392</v>
      </c>
      <c r="V84" s="34">
        <v>6.1072590026072108E-3</v>
      </c>
      <c r="W84" s="34">
        <v>0.21585397288518002</v>
      </c>
      <c r="X84" s="34">
        <v>5.0720597030654698E-3</v>
      </c>
      <c r="Y84" s="34">
        <v>6.9374212579499999E-3</v>
      </c>
      <c r="Z84" s="34">
        <v>0.104464835076096</v>
      </c>
      <c r="AA84" s="34">
        <v>2.78203525202304E-3</v>
      </c>
    </row>
    <row r="85" spans="1:27" x14ac:dyDescent="0.35">
      <c r="A85" s="31" t="s">
        <v>123</v>
      </c>
      <c r="B85" s="31" t="s">
        <v>70</v>
      </c>
      <c r="C85" s="34">
        <v>0</v>
      </c>
      <c r="D85" s="34">
        <v>0</v>
      </c>
      <c r="E85" s="34">
        <v>0</v>
      </c>
      <c r="F85" s="34">
        <v>1.8508326175943</v>
      </c>
      <c r="G85" s="34">
        <v>0.197975213704735</v>
      </c>
      <c r="H85" s="34">
        <v>6.6347535532498003E-2</v>
      </c>
      <c r="I85" s="34">
        <v>0.11127523319092801</v>
      </c>
      <c r="J85" s="34">
        <v>9.5614164159359999E-2</v>
      </c>
      <c r="K85" s="34">
        <v>5.0831657659612506E-2</v>
      </c>
      <c r="L85" s="34">
        <v>4.1058394149052803E-2</v>
      </c>
      <c r="M85" s="34">
        <v>0.16764811114841899</v>
      </c>
      <c r="N85" s="34">
        <v>0.14721919424027199</v>
      </c>
      <c r="O85" s="34">
        <v>5.1240370713328001E-2</v>
      </c>
      <c r="P85" s="34">
        <v>9.4529202302863991E-2</v>
      </c>
      <c r="Q85" s="34">
        <v>9.1220644592691996E-2</v>
      </c>
      <c r="R85" s="34">
        <v>0.62881729164622802</v>
      </c>
      <c r="S85" s="34">
        <v>1.1797135390017</v>
      </c>
      <c r="T85" s="34">
        <v>2.3375155579498E-2</v>
      </c>
      <c r="U85" s="34">
        <v>1.5423881192180999</v>
      </c>
      <c r="V85" s="34">
        <v>8.1552214994111989E-3</v>
      </c>
      <c r="W85" s="34">
        <v>0.229129526137689</v>
      </c>
      <c r="X85" s="34">
        <v>5.4053389062108702E-3</v>
      </c>
      <c r="Y85" s="34">
        <v>3.8252705774562499E-3</v>
      </c>
      <c r="Z85" s="34">
        <v>2.4954572747584998E-3</v>
      </c>
      <c r="AA85" s="34">
        <v>1.2664849783070101E-3</v>
      </c>
    </row>
    <row r="86" spans="1:27" x14ac:dyDescent="0.35">
      <c r="A86" s="31" t="s">
        <v>123</v>
      </c>
      <c r="B86" s="31" t="s">
        <v>52</v>
      </c>
      <c r="C86" s="34">
        <v>0</v>
      </c>
      <c r="D86" s="34">
        <v>0</v>
      </c>
      <c r="E86" s="34">
        <v>0</v>
      </c>
      <c r="F86" s="34">
        <v>0</v>
      </c>
      <c r="G86" s="34">
        <v>0</v>
      </c>
      <c r="H86" s="34">
        <v>0</v>
      </c>
      <c r="I86" s="34">
        <v>0</v>
      </c>
      <c r="J86" s="34">
        <v>0</v>
      </c>
      <c r="K86" s="34">
        <v>0</v>
      </c>
      <c r="L86" s="34">
        <v>0</v>
      </c>
      <c r="M86" s="34">
        <v>0</v>
      </c>
      <c r="N86" s="34">
        <v>0</v>
      </c>
      <c r="O86" s="34">
        <v>0</v>
      </c>
      <c r="P86" s="34">
        <v>0</v>
      </c>
      <c r="Q86" s="34">
        <v>0</v>
      </c>
      <c r="R86" s="34">
        <v>0</v>
      </c>
      <c r="S86" s="34">
        <v>0</v>
      </c>
      <c r="T86" s="34">
        <v>0</v>
      </c>
      <c r="U86" s="34">
        <v>0</v>
      </c>
      <c r="V86" s="34">
        <v>0</v>
      </c>
      <c r="W86" s="34">
        <v>0</v>
      </c>
      <c r="X86" s="34">
        <v>0</v>
      </c>
      <c r="Y86" s="34">
        <v>0</v>
      </c>
      <c r="Z86" s="34">
        <v>0</v>
      </c>
      <c r="AA86" s="34">
        <v>0</v>
      </c>
    </row>
    <row r="87" spans="1:27" x14ac:dyDescent="0.35">
      <c r="A87" s="38" t="s">
        <v>127</v>
      </c>
      <c r="B87" s="38"/>
      <c r="C87" s="35">
        <v>0.70030932162329296</v>
      </c>
      <c r="D87" s="35">
        <v>4.0670149353412697</v>
      </c>
      <c r="E87" s="35">
        <v>2.3034818068431284</v>
      </c>
      <c r="F87" s="35">
        <v>6.786764592162825E-2</v>
      </c>
      <c r="G87" s="35">
        <v>0.11027366344059554</v>
      </c>
      <c r="H87" s="35">
        <v>0.22489864306681925</v>
      </c>
      <c r="I87" s="35">
        <v>6.0154354047024364E-2</v>
      </c>
      <c r="J87" s="35">
        <v>0.80189166994223793</v>
      </c>
      <c r="K87" s="35">
        <v>1.669418360240059</v>
      </c>
      <c r="L87" s="35">
        <v>2.3268509672680917</v>
      </c>
      <c r="M87" s="35">
        <v>1.8194627690506809E-2</v>
      </c>
      <c r="N87" s="35">
        <v>225767.32529795298</v>
      </c>
      <c r="O87" s="35">
        <v>2.9347477719564089E-2</v>
      </c>
      <c r="P87" s="35">
        <v>1.6937625162509799E-2</v>
      </c>
      <c r="Q87" s="35">
        <v>2.4572876910440553E-2</v>
      </c>
      <c r="R87" s="35">
        <v>227628.72054336959</v>
      </c>
      <c r="S87" s="35">
        <v>11807.171056643663</v>
      </c>
      <c r="T87" s="35">
        <v>25842.29769091733</v>
      </c>
      <c r="U87" s="35">
        <v>8.2677383788594072E-2</v>
      </c>
      <c r="V87" s="35">
        <v>4.1657985037596972E-3</v>
      </c>
      <c r="W87" s="35">
        <v>23155.038200214356</v>
      </c>
      <c r="X87" s="35">
        <v>1.8213063275204132E-2</v>
      </c>
      <c r="Y87" s="35">
        <v>3.686273970579833E-3</v>
      </c>
      <c r="Z87" s="35">
        <v>2.5661260608802312E-2</v>
      </c>
      <c r="AA87" s="35">
        <v>3.1071601542510003E-3</v>
      </c>
    </row>
  </sheetData>
  <sheetProtection algorithmName="SHA-512" hashValue="GzJPgnPbK7l46CGT8lInb07v1sZumg/tLHIg7dBJSyeBRKh2pKYXWmKpHx16ysOQxaVhAY6aJICwqRtwz+YxXA==" saltValue="uDd3coXj0QNjZMEZDtQqyg==" spinCount="100000" sheet="1" objects="1" scenarios="1"/>
  <mergeCells count="6">
    <mergeCell ref="A87:B87"/>
    <mergeCell ref="A17:B17"/>
    <mergeCell ref="A31:B31"/>
    <mergeCell ref="A45:B45"/>
    <mergeCell ref="A59:B59"/>
    <mergeCell ref="A73:B7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5">
    <tabColor theme="7" tint="0.39997558519241921"/>
  </sheetPr>
  <dimension ref="A1:AA11"/>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150</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139</v>
      </c>
      <c r="B2" s="18" t="s">
        <v>140</v>
      </c>
    </row>
    <row r="3" spans="1:27" x14ac:dyDescent="0.35">
      <c r="B3" s="18"/>
    </row>
    <row r="4" spans="1:27" x14ac:dyDescent="0.35">
      <c r="A4" s="18" t="s">
        <v>116</v>
      </c>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119</v>
      </c>
      <c r="B6" s="31" t="s">
        <v>71</v>
      </c>
      <c r="C6" s="34">
        <v>0.16280805259198206</v>
      </c>
      <c r="D6" s="34">
        <v>0.58381561998032983</v>
      </c>
      <c r="E6" s="34">
        <v>3.0631919684605199E-2</v>
      </c>
      <c r="F6" s="34">
        <v>3.0617205184185724E-2</v>
      </c>
      <c r="G6" s="34">
        <v>5.4822300722742204E-2</v>
      </c>
      <c r="H6" s="34">
        <v>5.5182829375271192E-2</v>
      </c>
      <c r="I6" s="34">
        <v>1.5050153779490143E-2</v>
      </c>
      <c r="J6" s="34">
        <v>3.3093161014586911E-2</v>
      </c>
      <c r="K6" s="34">
        <v>4.2987116291998563E-2</v>
      </c>
      <c r="L6" s="34">
        <v>8.5892243813136079E-2</v>
      </c>
      <c r="M6" s="34">
        <v>4.283318223028252E-2</v>
      </c>
      <c r="N6" s="34">
        <v>0.37902063296922445</v>
      </c>
      <c r="O6" s="34">
        <v>2.2229106006660844E-2</v>
      </c>
      <c r="P6" s="34">
        <v>44485.433670684462</v>
      </c>
      <c r="Q6" s="34">
        <v>180796.49339790439</v>
      </c>
      <c r="R6" s="34">
        <v>2.2318339457150727E-2</v>
      </c>
      <c r="S6" s="34">
        <v>140863.30321783808</v>
      </c>
      <c r="T6" s="34">
        <v>3149.3448002938817</v>
      </c>
      <c r="U6" s="34">
        <v>8.4085884984563593E-3</v>
      </c>
      <c r="V6" s="34">
        <v>1.1414608475733577E-2</v>
      </c>
      <c r="W6" s="34">
        <v>26386.028434283005</v>
      </c>
      <c r="X6" s="34">
        <v>21432.630699152283</v>
      </c>
      <c r="Y6" s="34">
        <v>1.7445821883461415E-2</v>
      </c>
      <c r="Z6" s="34">
        <v>7.7607423400772989E-3</v>
      </c>
      <c r="AA6" s="34">
        <v>6.7493946587308699E-3</v>
      </c>
    </row>
    <row r="7" spans="1:27" x14ac:dyDescent="0.35">
      <c r="A7" s="31" t="s">
        <v>120</v>
      </c>
      <c r="B7" s="31" t="s">
        <v>71</v>
      </c>
      <c r="C7" s="34">
        <v>0.15774990092039495</v>
      </c>
      <c r="D7" s="34">
        <v>0.72492739997359068</v>
      </c>
      <c r="E7" s="34">
        <v>4.742816087821243E-2</v>
      </c>
      <c r="F7" s="34">
        <v>3.436089558378521E-2</v>
      </c>
      <c r="G7" s="34">
        <v>0.12785395343145081</v>
      </c>
      <c r="H7" s="34">
        <v>0.46423524331654548</v>
      </c>
      <c r="I7" s="34">
        <v>0.17509033707262162</v>
      </c>
      <c r="J7" s="34">
        <v>0.18342282840904262</v>
      </c>
      <c r="K7" s="34">
        <v>0.53078020776746615</v>
      </c>
      <c r="L7" s="34">
        <v>1.5840791663292095E-2</v>
      </c>
      <c r="M7" s="34">
        <v>1.1456758476673224E-2</v>
      </c>
      <c r="N7" s="34">
        <v>7.5049544076147306E-2</v>
      </c>
      <c r="O7" s="34">
        <v>3.573434934421605E-2</v>
      </c>
      <c r="P7" s="34">
        <v>0.14686758660784868</v>
      </c>
      <c r="Q7" s="34">
        <v>1.7265552836170459</v>
      </c>
      <c r="R7" s="34">
        <v>5.2867592339059952E-2</v>
      </c>
      <c r="S7" s="34">
        <v>258156.68489473578</v>
      </c>
      <c r="T7" s="34">
        <v>1.6433586584475114E-2</v>
      </c>
      <c r="U7" s="34">
        <v>8.8493583178557798E-3</v>
      </c>
      <c r="V7" s="34">
        <v>2.1016741463059999E-2</v>
      </c>
      <c r="W7" s="34">
        <v>2.5520722748470517E-2</v>
      </c>
      <c r="X7" s="34">
        <v>10863.813164305866</v>
      </c>
      <c r="Y7" s="34">
        <v>6001.8082973106875</v>
      </c>
      <c r="Z7" s="34">
        <v>51491.509543428991</v>
      </c>
      <c r="AA7" s="34">
        <v>474.64988004672745</v>
      </c>
    </row>
    <row r="8" spans="1:27" x14ac:dyDescent="0.35">
      <c r="A8" s="31" t="s">
        <v>121</v>
      </c>
      <c r="B8" s="31" t="s">
        <v>71</v>
      </c>
      <c r="C8" s="34">
        <v>5.887645583106943E-2</v>
      </c>
      <c r="D8" s="34">
        <v>8.3065014226911121E-3</v>
      </c>
      <c r="E8" s="34">
        <v>1.7617179303069149E-3</v>
      </c>
      <c r="F8" s="34">
        <v>2.0756600955970515E-3</v>
      </c>
      <c r="G8" s="34">
        <v>4.7009244423262004E-3</v>
      </c>
      <c r="H8" s="34">
        <v>2.5343607618634498E-3</v>
      </c>
      <c r="I8" s="34">
        <v>5.790137976979386E-4</v>
      </c>
      <c r="J8" s="34">
        <v>3.0094005341496813E-3</v>
      </c>
      <c r="K8" s="34">
        <v>4.1527806570264405E-4</v>
      </c>
      <c r="L8" s="34">
        <v>9.3723021708618935E-4</v>
      </c>
      <c r="M8" s="34">
        <v>1.7179284921921948E-3</v>
      </c>
      <c r="N8" s="34">
        <v>3.9577665319329271E-3</v>
      </c>
      <c r="O8" s="34">
        <v>7.1115485383625981E-4</v>
      </c>
      <c r="P8" s="34">
        <v>2.3522704230915657E-3</v>
      </c>
      <c r="Q8" s="34">
        <v>9.6884912842524291E-4</v>
      </c>
      <c r="R8" s="34">
        <v>1.0589598731207469E-3</v>
      </c>
      <c r="S8" s="34">
        <v>3.143662490122716E-3</v>
      </c>
      <c r="T8" s="34">
        <v>3.0734259009158249E-3</v>
      </c>
      <c r="U8" s="34">
        <v>3.1481160149911904E-3</v>
      </c>
      <c r="V8" s="34">
        <v>1.7525946904574899E-3</v>
      </c>
      <c r="W8" s="34">
        <v>2.1671191637605029E-3</v>
      </c>
      <c r="X8" s="34">
        <v>10595.63368737505</v>
      </c>
      <c r="Y8" s="34">
        <v>1.3005088588449253E-2</v>
      </c>
      <c r="Z8" s="34">
        <v>1.7810737924687026E-3</v>
      </c>
      <c r="AA8" s="34">
        <v>2234.6072271818421</v>
      </c>
    </row>
    <row r="9" spans="1:27" x14ac:dyDescent="0.35">
      <c r="A9" s="31" t="s">
        <v>122</v>
      </c>
      <c r="B9" s="31" t="s">
        <v>71</v>
      </c>
      <c r="C9" s="34">
        <v>0.13996123620360984</v>
      </c>
      <c r="D9" s="34">
        <v>0.7711625059076106</v>
      </c>
      <c r="E9" s="34">
        <v>0.18298081243530517</v>
      </c>
      <c r="F9" s="34">
        <v>9.7121472940097011E-3</v>
      </c>
      <c r="G9" s="34">
        <v>6.4751670205157208E-2</v>
      </c>
      <c r="H9" s="34">
        <v>5.9353871988389373E-2</v>
      </c>
      <c r="I9" s="34">
        <v>2.8561470605972396E-2</v>
      </c>
      <c r="J9" s="34">
        <v>0.17138508471750097</v>
      </c>
      <c r="K9" s="34">
        <v>0.13362471470305448</v>
      </c>
      <c r="L9" s="34">
        <v>0.22036595747490914</v>
      </c>
      <c r="M9" s="34">
        <v>7.4494792121120201E-2</v>
      </c>
      <c r="N9" s="34">
        <v>0.91143740598174217</v>
      </c>
      <c r="O9" s="34">
        <v>6.6555845024605279E-2</v>
      </c>
      <c r="P9" s="34">
        <v>2.0935931441733828E-2</v>
      </c>
      <c r="Q9" s="34">
        <v>11000.579320949108</v>
      </c>
      <c r="R9" s="34">
        <v>0.16729039987268773</v>
      </c>
      <c r="S9" s="34">
        <v>40895.618038377077</v>
      </c>
      <c r="T9" s="34">
        <v>22483.390140647818</v>
      </c>
      <c r="U9" s="34">
        <v>1153.2275869145833</v>
      </c>
      <c r="V9" s="34">
        <v>1.3130338655873883E-2</v>
      </c>
      <c r="W9" s="34">
        <v>3674.6203371818597</v>
      </c>
      <c r="X9" s="34">
        <v>2.4808137272589084E-2</v>
      </c>
      <c r="Y9" s="34">
        <v>9.7019624344164043E-2</v>
      </c>
      <c r="Z9" s="34">
        <v>1324.9411586303672</v>
      </c>
      <c r="AA9" s="34">
        <v>5.997356257213475E-3</v>
      </c>
    </row>
    <row r="10" spans="1:27" x14ac:dyDescent="0.35">
      <c r="A10" s="31" t="s">
        <v>123</v>
      </c>
      <c r="B10" s="31" t="s">
        <v>71</v>
      </c>
      <c r="C10" s="34">
        <v>0</v>
      </c>
      <c r="D10" s="34">
        <v>6.9437952802879404E-3</v>
      </c>
      <c r="E10" s="34">
        <v>3.0943204537390782E-3</v>
      </c>
      <c r="F10" s="34">
        <v>1.274839242003364E-3</v>
      </c>
      <c r="G10" s="34">
        <v>1.2620462234230201E-3</v>
      </c>
      <c r="H10" s="34">
        <v>1.306654290315022E-3</v>
      </c>
      <c r="I10" s="34">
        <v>1.0901881194904761E-3</v>
      </c>
      <c r="J10" s="34">
        <v>1.7379544410040838E-3</v>
      </c>
      <c r="K10" s="34">
        <v>2.2463269112863882E-3</v>
      </c>
      <c r="L10" s="34">
        <v>3.0771405997082396E-3</v>
      </c>
      <c r="M10" s="34">
        <v>6.7072974441206791E-4</v>
      </c>
      <c r="N10" s="34">
        <v>2.217113782570296E-3</v>
      </c>
      <c r="O10" s="34">
        <v>3.0557329533100597E-4</v>
      </c>
      <c r="P10" s="34">
        <v>3.985851026279391E-4</v>
      </c>
      <c r="Q10" s="34">
        <v>8.3246710571286417E-4</v>
      </c>
      <c r="R10" s="34">
        <v>3.0839241760996757E-3</v>
      </c>
      <c r="S10" s="34">
        <v>1.6834874007775379E-3</v>
      </c>
      <c r="T10" s="34">
        <v>1.4760655845179537E-3</v>
      </c>
      <c r="U10" s="34">
        <v>7.0813224665941174E-4</v>
      </c>
      <c r="V10" s="34">
        <v>1.976002288397053E-4</v>
      </c>
      <c r="W10" s="34">
        <v>1.27098883397661E-3</v>
      </c>
      <c r="X10" s="34">
        <v>5.76745419552853E-4</v>
      </c>
      <c r="Y10" s="34">
        <v>3.2981192607933182E-4</v>
      </c>
      <c r="Z10" s="34">
        <v>1.5824131403781557E-4</v>
      </c>
      <c r="AA10" s="34">
        <v>2.1835903323169371E-4</v>
      </c>
    </row>
    <row r="11" spans="1:27" x14ac:dyDescent="0.35">
      <c r="A11" s="25" t="s">
        <v>38</v>
      </c>
      <c r="B11" s="25" t="s">
        <v>141</v>
      </c>
      <c r="C11" s="35">
        <v>0.51939564554705631</v>
      </c>
      <c r="D11" s="35">
        <v>2.0951558225645104</v>
      </c>
      <c r="E11" s="35">
        <v>0.2658969313821688</v>
      </c>
      <c r="F11" s="35">
        <v>7.8040747399581042E-2</v>
      </c>
      <c r="G11" s="35">
        <v>0.25339089502509943</v>
      </c>
      <c r="H11" s="35">
        <v>0.58261295973238458</v>
      </c>
      <c r="I11" s="35">
        <v>0.22037116337527254</v>
      </c>
      <c r="J11" s="35">
        <v>0.39264842911628428</v>
      </c>
      <c r="K11" s="35">
        <v>0.71005364373950819</v>
      </c>
      <c r="L11" s="35">
        <v>0.32611336376813177</v>
      </c>
      <c r="M11" s="35">
        <v>0.13117339106468021</v>
      </c>
      <c r="N11" s="35">
        <v>1.3716824633416174</v>
      </c>
      <c r="O11" s="35">
        <v>0.12553602852464943</v>
      </c>
      <c r="P11" s="35">
        <v>44485.604225058029</v>
      </c>
      <c r="Q11" s="35">
        <v>191798.80107545335</v>
      </c>
      <c r="R11" s="35">
        <v>0.24661921571811882</v>
      </c>
      <c r="S11" s="35">
        <v>439915.6109781008</v>
      </c>
      <c r="T11" s="35">
        <v>25632.755924019766</v>
      </c>
      <c r="U11" s="35">
        <v>1153.2487011096614</v>
      </c>
      <c r="V11" s="35">
        <v>4.7511883513964653E-2</v>
      </c>
      <c r="W11" s="35">
        <v>30060.677730295611</v>
      </c>
      <c r="X11" s="35">
        <v>42892.102935715891</v>
      </c>
      <c r="Y11" s="35">
        <v>6001.9360976574299</v>
      </c>
      <c r="Z11" s="35">
        <v>52816.460402116805</v>
      </c>
      <c r="AA11" s="35">
        <v>2709.2700723385183</v>
      </c>
    </row>
  </sheetData>
  <sheetProtection algorithmName="SHA-512" hashValue="muVN7Ta9l5qGqkCEi84+go4jEGPjBHPYz6HmWiIxzzJq6zE09GOEBMnBZ9POunnDSpdJ20k0xqoanUOp9euXCg==" saltValue="btM4BRq9E/hT1S5GQb1Y1Q==" spinCount="100000" sheet="1" objects="1" scenarios="1"/>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6">
    <tabColor theme="7" tint="0.39997558519241921"/>
  </sheetPr>
  <dimension ref="A1:AA11"/>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151</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64</v>
      </c>
      <c r="B2" s="18" t="s">
        <v>131</v>
      </c>
    </row>
    <row r="4" spans="1:27" x14ac:dyDescent="0.35">
      <c r="A4" s="18" t="s">
        <v>116</v>
      </c>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119</v>
      </c>
      <c r="B6" s="31" t="s">
        <v>64</v>
      </c>
      <c r="C6" s="34">
        <v>61897.70228085298</v>
      </c>
      <c r="D6" s="34">
        <v>40890.419653559991</v>
      </c>
      <c r="E6" s="34">
        <v>122622.39444181604</v>
      </c>
      <c r="F6" s="34">
        <v>226112.746595156</v>
      </c>
      <c r="G6" s="34">
        <v>0.87412367799999968</v>
      </c>
      <c r="H6" s="34">
        <v>35136.771109107001</v>
      </c>
      <c r="I6" s="34">
        <v>0.87868346999999958</v>
      </c>
      <c r="J6" s="34">
        <v>0.87483902899999921</v>
      </c>
      <c r="K6" s="34">
        <v>0.8792798889999992</v>
      </c>
      <c r="L6" s="34">
        <v>1420.9274922369993</v>
      </c>
      <c r="M6" s="34">
        <v>35.15754268900001</v>
      </c>
      <c r="N6" s="34">
        <v>702.43509445300003</v>
      </c>
      <c r="O6" s="34">
        <v>169.72206756900002</v>
      </c>
      <c r="P6" s="34">
        <v>209.84207952299988</v>
      </c>
      <c r="Q6" s="34">
        <v>3709.8571565389993</v>
      </c>
      <c r="R6" s="34">
        <v>1061.738736242</v>
      </c>
      <c r="S6" s="34">
        <v>12362.302495971004</v>
      </c>
      <c r="T6" s="34">
        <v>0.94507221799999963</v>
      </c>
      <c r="U6" s="34">
        <v>1316.7641600929996</v>
      </c>
      <c r="V6" s="34">
        <v>0.92672692999999939</v>
      </c>
      <c r="W6" s="34">
        <v>907.0846768319999</v>
      </c>
      <c r="X6" s="34">
        <v>3292.0220114980011</v>
      </c>
      <c r="Y6" s="34">
        <v>1629.2174735009999</v>
      </c>
      <c r="Z6" s="34">
        <v>1500.4297137879998</v>
      </c>
      <c r="AA6" s="34">
        <v>1472.3937182899997</v>
      </c>
    </row>
    <row r="7" spans="1:27" x14ac:dyDescent="0.35">
      <c r="A7" s="31" t="s">
        <v>120</v>
      </c>
      <c r="B7" s="31" t="s">
        <v>64</v>
      </c>
      <c r="C7" s="34">
        <v>0.1815343279999998</v>
      </c>
      <c r="D7" s="34">
        <v>0.18016950799999989</v>
      </c>
      <c r="E7" s="34">
        <v>0.18084710600000001</v>
      </c>
      <c r="F7" s="34">
        <v>0.18039019399999989</v>
      </c>
      <c r="G7" s="34">
        <v>0.17999203499999969</v>
      </c>
      <c r="H7" s="34">
        <v>0.18020449100000002</v>
      </c>
      <c r="I7" s="34">
        <v>0.1802575039999999</v>
      </c>
      <c r="J7" s="34">
        <v>0.17964291699999982</v>
      </c>
      <c r="K7" s="34">
        <v>0.17868204199999979</v>
      </c>
      <c r="L7" s="34">
        <v>1.575927037</v>
      </c>
      <c r="M7" s="34">
        <v>0.18070082099999998</v>
      </c>
      <c r="N7" s="34">
        <v>0.18522302799999987</v>
      </c>
      <c r="O7" s="34">
        <v>115.680858495</v>
      </c>
      <c r="P7" s="34">
        <v>0.1841627599999997</v>
      </c>
      <c r="Q7" s="34">
        <v>1708.5175394619998</v>
      </c>
      <c r="R7" s="34">
        <v>1887.1491208119999</v>
      </c>
      <c r="S7" s="34">
        <v>8655.4446846660012</v>
      </c>
      <c r="T7" s="34">
        <v>0.18852999499999981</v>
      </c>
      <c r="U7" s="34">
        <v>9042.7274627199986</v>
      </c>
      <c r="V7" s="34">
        <v>0.18630919799999979</v>
      </c>
      <c r="W7" s="34">
        <v>5901.6659695189992</v>
      </c>
      <c r="X7" s="34">
        <v>2755.6673914400003</v>
      </c>
      <c r="Y7" s="34">
        <v>556.03558537800006</v>
      </c>
      <c r="Z7" s="34">
        <v>6535.7388254589996</v>
      </c>
      <c r="AA7" s="34">
        <v>386.79313016000003</v>
      </c>
    </row>
    <row r="8" spans="1:27" x14ac:dyDescent="0.35">
      <c r="A8" s="31" t="s">
        <v>121</v>
      </c>
      <c r="B8" s="31" t="s">
        <v>64</v>
      </c>
      <c r="C8" s="34">
        <v>0.16385229399999976</v>
      </c>
      <c r="D8" s="34">
        <v>68.233599769000008</v>
      </c>
      <c r="E8" s="34">
        <v>0.16430423999999968</v>
      </c>
      <c r="F8" s="34">
        <v>0.1638915029999998</v>
      </c>
      <c r="G8" s="34">
        <v>0.1623670549999999</v>
      </c>
      <c r="H8" s="34">
        <v>0.16279225499999989</v>
      </c>
      <c r="I8" s="34">
        <v>0.16321999999999978</v>
      </c>
      <c r="J8" s="34">
        <v>0.16287914099999981</v>
      </c>
      <c r="K8" s="34">
        <v>0.1641124189999999</v>
      </c>
      <c r="L8" s="34">
        <v>0.16604826599999989</v>
      </c>
      <c r="M8" s="34">
        <v>18.058158015</v>
      </c>
      <c r="N8" s="34">
        <v>605.91737752300003</v>
      </c>
      <c r="O8" s="34">
        <v>0.17371376299999972</v>
      </c>
      <c r="P8" s="34">
        <v>491.25237449600002</v>
      </c>
      <c r="Q8" s="34">
        <v>142.49524766600001</v>
      </c>
      <c r="R8" s="34">
        <v>55.682155336999998</v>
      </c>
      <c r="S8" s="34">
        <v>253.35902214499998</v>
      </c>
      <c r="T8" s="34">
        <v>0.17467675999999988</v>
      </c>
      <c r="U8" s="34">
        <v>603.26760027499984</v>
      </c>
      <c r="V8" s="34">
        <v>0.17125403799999978</v>
      </c>
      <c r="W8" s="34">
        <v>655.30575364799995</v>
      </c>
      <c r="X8" s="34">
        <v>0.1762253729999998</v>
      </c>
      <c r="Y8" s="34">
        <v>649.98742456299999</v>
      </c>
      <c r="Z8" s="34">
        <v>1488.0030845320002</v>
      </c>
      <c r="AA8" s="34">
        <v>856.79559660299992</v>
      </c>
    </row>
    <row r="9" spans="1:27" x14ac:dyDescent="0.35">
      <c r="A9" s="31" t="s">
        <v>122</v>
      </c>
      <c r="B9" s="31" t="s">
        <v>64</v>
      </c>
      <c r="C9" s="34">
        <v>0.153298976</v>
      </c>
      <c r="D9" s="34">
        <v>15.0162821</v>
      </c>
      <c r="E9" s="34">
        <v>4705.7554854000009</v>
      </c>
      <c r="F9" s="34">
        <v>0.15219999499999989</v>
      </c>
      <c r="G9" s="34">
        <v>0.151151855</v>
      </c>
      <c r="H9" s="34">
        <v>0.15134663400000001</v>
      </c>
      <c r="I9" s="34">
        <v>0.15159743099999981</v>
      </c>
      <c r="J9" s="34">
        <v>0.15116742499999988</v>
      </c>
      <c r="K9" s="34">
        <v>0.15218301899999989</v>
      </c>
      <c r="L9" s="34">
        <v>0.15429753600000001</v>
      </c>
      <c r="M9" s="34">
        <v>5.0211457499999996</v>
      </c>
      <c r="N9" s="34">
        <v>653.86670048799999</v>
      </c>
      <c r="O9" s="34">
        <v>0.16136229299999991</v>
      </c>
      <c r="P9" s="34">
        <v>199.39139737599999</v>
      </c>
      <c r="Q9" s="34">
        <v>39.974794989999999</v>
      </c>
      <c r="R9" s="34">
        <v>230.012022745</v>
      </c>
      <c r="S9" s="34">
        <v>2361.2627339999999</v>
      </c>
      <c r="T9" s="34">
        <v>0.162029594</v>
      </c>
      <c r="U9" s="34">
        <v>586.60594809199995</v>
      </c>
      <c r="V9" s="34">
        <v>0.15905201399999999</v>
      </c>
      <c r="W9" s="34">
        <v>1045.0946328120001</v>
      </c>
      <c r="X9" s="34">
        <v>0.16384189599999979</v>
      </c>
      <c r="Y9" s="34">
        <v>203.07593446299998</v>
      </c>
      <c r="Z9" s="34">
        <v>1454.1121967199999</v>
      </c>
      <c r="AA9" s="34">
        <v>699.08957941300002</v>
      </c>
    </row>
    <row r="10" spans="1:27" x14ac:dyDescent="0.35">
      <c r="A10" s="31" t="s">
        <v>123</v>
      </c>
      <c r="B10" s="31" t="s">
        <v>64</v>
      </c>
      <c r="C10" s="34">
        <v>9.0279559999999995E-2</v>
      </c>
      <c r="D10" s="34">
        <v>8.7526510000000002E-2</v>
      </c>
      <c r="E10" s="34">
        <v>8.9880992999999909E-2</v>
      </c>
      <c r="F10" s="34">
        <v>8.9503656999999806E-2</v>
      </c>
      <c r="G10" s="34">
        <v>8.8120952000000002E-2</v>
      </c>
      <c r="H10" s="34">
        <v>8.8724580999999997E-2</v>
      </c>
      <c r="I10" s="34">
        <v>8.85652789999999E-2</v>
      </c>
      <c r="J10" s="34">
        <v>8.8401031000000005E-2</v>
      </c>
      <c r="K10" s="34">
        <v>8.9094150999999996E-2</v>
      </c>
      <c r="L10" s="34">
        <v>9.0617164999999902E-2</v>
      </c>
      <c r="M10" s="34">
        <v>8.8335266999999898E-2</v>
      </c>
      <c r="N10" s="34">
        <v>9.0540054999999994E-2</v>
      </c>
      <c r="O10" s="34">
        <v>9.1209971999999889E-2</v>
      </c>
      <c r="P10" s="34">
        <v>8.8241781999999908E-2</v>
      </c>
      <c r="Q10" s="34">
        <v>8.8847085000000006E-2</v>
      </c>
      <c r="R10" s="34">
        <v>8.9388949999999898E-2</v>
      </c>
      <c r="S10" s="34">
        <v>68.491798588000009</v>
      </c>
      <c r="T10" s="34">
        <v>9.0726000000000001E-2</v>
      </c>
      <c r="U10" s="34">
        <v>47.492423404</v>
      </c>
      <c r="V10" s="34">
        <v>8.7837908999999992E-2</v>
      </c>
      <c r="W10" s="34">
        <v>43.806004196999993</v>
      </c>
      <c r="X10" s="34">
        <v>9.0758655999999896E-2</v>
      </c>
      <c r="Y10" s="34">
        <v>8.9367984999999803E-2</v>
      </c>
      <c r="Z10" s="34">
        <v>57.535480202000002</v>
      </c>
      <c r="AA10" s="34">
        <v>8.8745130999999797E-2</v>
      </c>
    </row>
    <row r="11" spans="1:27" x14ac:dyDescent="0.35">
      <c r="A11" s="25" t="s">
        <v>38</v>
      </c>
      <c r="B11" s="25" t="s">
        <v>141</v>
      </c>
      <c r="C11" s="35">
        <v>61898.29124601098</v>
      </c>
      <c r="D11" s="35">
        <v>40973.937231446987</v>
      </c>
      <c r="E11" s="35">
        <v>127328.58495955504</v>
      </c>
      <c r="F11" s="35">
        <v>226113.332580505</v>
      </c>
      <c r="G11" s="35">
        <v>1.4557555749999991</v>
      </c>
      <c r="H11" s="35">
        <v>35137.354177068002</v>
      </c>
      <c r="I11" s="35">
        <v>1.4623236839999991</v>
      </c>
      <c r="J11" s="35">
        <v>1.4569295429999989</v>
      </c>
      <c r="K11" s="35">
        <v>1.4633515199999989</v>
      </c>
      <c r="L11" s="35">
        <v>1422.9143822409992</v>
      </c>
      <c r="M11" s="35">
        <v>58.505882542000016</v>
      </c>
      <c r="N11" s="35">
        <v>1962.4949355469998</v>
      </c>
      <c r="O11" s="35">
        <v>285.82921209200003</v>
      </c>
      <c r="P11" s="35">
        <v>900.75825593699983</v>
      </c>
      <c r="Q11" s="35">
        <v>5600.9335857420001</v>
      </c>
      <c r="R11" s="35">
        <v>3234.6714240860001</v>
      </c>
      <c r="S11" s="35">
        <v>23700.860735370003</v>
      </c>
      <c r="T11" s="35">
        <v>1.5610345669999994</v>
      </c>
      <c r="U11" s="35">
        <v>11596.857594583998</v>
      </c>
      <c r="V11" s="35">
        <v>1.5311800889999989</v>
      </c>
      <c r="W11" s="35">
        <v>8552.957037008</v>
      </c>
      <c r="X11" s="35">
        <v>6048.120228863002</v>
      </c>
      <c r="Y11" s="35">
        <v>3038.4057858900001</v>
      </c>
      <c r="Z11" s="35">
        <v>11035.819300700998</v>
      </c>
      <c r="AA11" s="35">
        <v>3415.1607695969997</v>
      </c>
    </row>
  </sheetData>
  <sheetProtection algorithmName="SHA-512" hashValue="26eFVKw9JFrSvgAp1L/RPS2v7BhM5s2sFIM0DDFL+o6BRA+O/VXBB5toRDwS0OGEGhaBeX7+7Qorid589BH3XQ==" saltValue="bFpltB4PuMC0fq1UYpNazQ=="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rgb="FFFFE600"/>
  </sheetPr>
  <dimension ref="A1:C32"/>
  <sheetViews>
    <sheetView showGridLines="0" zoomScale="85" zoomScaleNormal="85" workbookViewId="0"/>
  </sheetViews>
  <sheetFormatPr defaultRowHeight="14.5" x14ac:dyDescent="0.35"/>
  <cols>
    <col min="1" max="1" width="11.54296875" bestFit="1" customWidth="1"/>
    <col min="2" max="2" width="3.7265625" bestFit="1" customWidth="1"/>
    <col min="3" max="3" width="37.54296875" customWidth="1"/>
    <col min="4" max="24" width="9.453125" customWidth="1"/>
  </cols>
  <sheetData>
    <row r="1" spans="1:3" x14ac:dyDescent="0.35">
      <c r="A1" s="2" t="s">
        <v>14</v>
      </c>
    </row>
    <row r="3" spans="1:3" x14ac:dyDescent="0.35">
      <c r="A3" s="7">
        <v>44461</v>
      </c>
      <c r="B3" s="6">
        <v>1</v>
      </c>
      <c r="C3" t="s">
        <v>154</v>
      </c>
    </row>
    <row r="4" spans="1:3" x14ac:dyDescent="0.35">
      <c r="A4" s="3"/>
      <c r="B4" s="6"/>
    </row>
    <row r="5" spans="1:3" x14ac:dyDescent="0.35">
      <c r="A5" s="3"/>
      <c r="B5" s="6"/>
    </row>
    <row r="6" spans="1:3" x14ac:dyDescent="0.35">
      <c r="A6" s="3"/>
      <c r="B6" s="6"/>
    </row>
    <row r="7" spans="1:3" x14ac:dyDescent="0.35">
      <c r="A7" s="3"/>
      <c r="B7" s="6"/>
    </row>
    <row r="8" spans="1:3" x14ac:dyDescent="0.35">
      <c r="A8" s="3"/>
      <c r="B8" s="6"/>
    </row>
    <row r="9" spans="1:3" x14ac:dyDescent="0.35">
      <c r="A9" s="3"/>
      <c r="B9" s="6"/>
    </row>
    <row r="10" spans="1:3" x14ac:dyDescent="0.35">
      <c r="A10" s="3"/>
      <c r="B10" s="6"/>
    </row>
    <row r="11" spans="1:3" x14ac:dyDescent="0.35">
      <c r="A11" s="3"/>
      <c r="B11" s="6"/>
    </row>
    <row r="12" spans="1:3" x14ac:dyDescent="0.35">
      <c r="A12" s="3"/>
      <c r="B12" s="3"/>
      <c r="C12" s="3"/>
    </row>
    <row r="13" spans="1:3" x14ac:dyDescent="0.35">
      <c r="A13" s="3"/>
      <c r="B13" s="3"/>
      <c r="C13" s="3"/>
    </row>
    <row r="14" spans="1:3" x14ac:dyDescent="0.35">
      <c r="A14" s="3"/>
      <c r="B14" s="3"/>
      <c r="C14" s="3"/>
    </row>
    <row r="15" spans="1:3" x14ac:dyDescent="0.35">
      <c r="A15" s="3"/>
      <c r="B15" s="3"/>
      <c r="C15" s="3"/>
    </row>
    <row r="16" spans="1:3" x14ac:dyDescent="0.35">
      <c r="A16" s="3"/>
      <c r="B16" s="3"/>
      <c r="C16" s="3"/>
    </row>
    <row r="17" spans="1:3" x14ac:dyDescent="0.35">
      <c r="A17" s="3"/>
      <c r="B17" s="3"/>
      <c r="C17" s="3"/>
    </row>
    <row r="18" spans="1:3" x14ac:dyDescent="0.35">
      <c r="A18" s="3"/>
      <c r="B18" s="3"/>
      <c r="C18" s="3"/>
    </row>
    <row r="19" spans="1:3" x14ac:dyDescent="0.35">
      <c r="A19" s="3"/>
      <c r="B19" s="3"/>
      <c r="C19" s="3"/>
    </row>
    <row r="20" spans="1:3" x14ac:dyDescent="0.35">
      <c r="A20" s="3"/>
      <c r="B20" s="3"/>
      <c r="C20" s="3"/>
    </row>
    <row r="21" spans="1:3" x14ac:dyDescent="0.35">
      <c r="A21" s="3"/>
      <c r="B21" s="3"/>
      <c r="C21" s="3"/>
    </row>
    <row r="22" spans="1:3" x14ac:dyDescent="0.35">
      <c r="A22" s="3"/>
      <c r="B22" s="3"/>
      <c r="C22" s="3"/>
    </row>
    <row r="23" spans="1:3" x14ac:dyDescent="0.35">
      <c r="A23" s="3"/>
      <c r="B23" s="3"/>
      <c r="C23" s="3"/>
    </row>
    <row r="24" spans="1:3" x14ac:dyDescent="0.35">
      <c r="A24" s="3"/>
      <c r="B24" s="3"/>
      <c r="C24" s="3"/>
    </row>
    <row r="25" spans="1:3" x14ac:dyDescent="0.35">
      <c r="A25" s="3"/>
      <c r="B25" s="3"/>
      <c r="C25" s="3"/>
    </row>
    <row r="26" spans="1:3" x14ac:dyDescent="0.35">
      <c r="A26" s="3"/>
      <c r="B26" s="3"/>
      <c r="C26" s="3"/>
    </row>
    <row r="27" spans="1:3" x14ac:dyDescent="0.35">
      <c r="A27" s="3"/>
      <c r="B27" s="3"/>
      <c r="C27" s="3"/>
    </row>
    <row r="28" spans="1:3" x14ac:dyDescent="0.35">
      <c r="A28" s="3"/>
      <c r="B28" s="3"/>
      <c r="C28" s="3"/>
    </row>
    <row r="29" spans="1:3" x14ac:dyDescent="0.35">
      <c r="A29" s="3"/>
      <c r="B29" s="3"/>
      <c r="C29" s="3"/>
    </row>
    <row r="30" spans="1:3" x14ac:dyDescent="0.35">
      <c r="A30" s="3"/>
      <c r="B30" s="3"/>
      <c r="C30" s="3"/>
    </row>
    <row r="31" spans="1:3" x14ac:dyDescent="0.35">
      <c r="A31" s="3"/>
      <c r="B31" s="3"/>
      <c r="C31" s="3"/>
    </row>
    <row r="32" spans="1:3" x14ac:dyDescent="0.35">
      <c r="A32" s="3"/>
      <c r="B32" s="3"/>
      <c r="C32" s="3"/>
    </row>
  </sheetData>
  <sheetProtection algorithmName="SHA-512" hashValue="bV4uZ/RKZV8ExHt0o8nXGiwP9gLNXh1m38OEgR1NCg+Y9XM764DhMQgyqb0spC2QiNC4c1TkAM+dYuHqV31BSA==" saltValue="E7IMIg8gJN4DaUOeBRHlog==" spinCount="100000" sheet="1" objects="1" scenarios="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7">
    <tabColor rgb="FFFFE600"/>
  </sheetPr>
  <dimension ref="A1:B29"/>
  <sheetViews>
    <sheetView showGridLines="0" zoomScale="85" zoomScaleNormal="85" workbookViewId="0"/>
  </sheetViews>
  <sheetFormatPr defaultRowHeight="14.5" x14ac:dyDescent="0.35"/>
  <cols>
    <col min="1" max="1" width="13.7265625" customWidth="1"/>
    <col min="2" max="2" width="20.1796875" customWidth="1"/>
    <col min="3" max="3" width="37.54296875" customWidth="1"/>
    <col min="4" max="24" width="9.453125" customWidth="1"/>
  </cols>
  <sheetData>
    <row r="1" spans="1:2" x14ac:dyDescent="0.35">
      <c r="A1" s="2" t="s">
        <v>15</v>
      </c>
    </row>
    <row r="3" spans="1:2" x14ac:dyDescent="0.35">
      <c r="A3" t="s">
        <v>16</v>
      </c>
      <c r="B3" s="6" t="s">
        <v>17</v>
      </c>
    </row>
    <row r="4" spans="1:2" x14ac:dyDescent="0.35">
      <c r="A4" t="s">
        <v>18</v>
      </c>
      <c r="B4" s="6" t="s">
        <v>19</v>
      </c>
    </row>
    <row r="5" spans="1:2" x14ac:dyDescent="0.35">
      <c r="A5" s="3" t="s">
        <v>20</v>
      </c>
      <c r="B5" t="s">
        <v>21</v>
      </c>
    </row>
    <row r="6" spans="1:2" x14ac:dyDescent="0.35">
      <c r="A6" t="s">
        <v>22</v>
      </c>
      <c r="B6" s="6" t="s">
        <v>23</v>
      </c>
    </row>
    <row r="7" spans="1:2" x14ac:dyDescent="0.35">
      <c r="A7" t="s">
        <v>24</v>
      </c>
      <c r="B7" s="6" t="s">
        <v>25</v>
      </c>
    </row>
    <row r="8" spans="1:2" x14ac:dyDescent="0.35">
      <c r="A8" t="s">
        <v>26</v>
      </c>
      <c r="B8" s="6" t="s">
        <v>27</v>
      </c>
    </row>
    <row r="9" spans="1:2" x14ac:dyDescent="0.35">
      <c r="A9" t="s">
        <v>28</v>
      </c>
      <c r="B9" s="6" t="s">
        <v>29</v>
      </c>
    </row>
    <row r="10" spans="1:2" x14ac:dyDescent="0.35">
      <c r="A10" t="s">
        <v>30</v>
      </c>
      <c r="B10" t="s">
        <v>31</v>
      </c>
    </row>
    <row r="11" spans="1:2" x14ac:dyDescent="0.35">
      <c r="A11" t="s">
        <v>32</v>
      </c>
      <c r="B11" s="6" t="s">
        <v>33</v>
      </c>
    </row>
    <row r="12" spans="1:2" x14ac:dyDescent="0.35">
      <c r="A12" t="s">
        <v>34</v>
      </c>
      <c r="B12" s="6" t="s">
        <v>35</v>
      </c>
    </row>
    <row r="13" spans="1:2" x14ac:dyDescent="0.35">
      <c r="A13" t="s">
        <v>36</v>
      </c>
      <c r="B13" s="6" t="s">
        <v>37</v>
      </c>
    </row>
    <row r="14" spans="1:2" x14ac:dyDescent="0.35">
      <c r="A14" t="s">
        <v>38</v>
      </c>
      <c r="B14" s="6" t="s">
        <v>39</v>
      </c>
    </row>
    <row r="15" spans="1:2" x14ac:dyDescent="0.35">
      <c r="A15" t="s">
        <v>40</v>
      </c>
      <c r="B15" s="6" t="s">
        <v>41</v>
      </c>
    </row>
    <row r="16" spans="1:2" x14ac:dyDescent="0.35">
      <c r="A16" t="s">
        <v>42</v>
      </c>
      <c r="B16" s="6" t="s">
        <v>43</v>
      </c>
    </row>
    <row r="17" spans="1:2" x14ac:dyDescent="0.35">
      <c r="A17" t="s">
        <v>44</v>
      </c>
      <c r="B17" s="6" t="s">
        <v>45</v>
      </c>
    </row>
    <row r="18" spans="1:2" x14ac:dyDescent="0.35">
      <c r="A18" t="s">
        <v>46</v>
      </c>
      <c r="B18" s="6" t="s">
        <v>47</v>
      </c>
    </row>
    <row r="19" spans="1:2" x14ac:dyDescent="0.35">
      <c r="A19" t="s">
        <v>48</v>
      </c>
      <c r="B19" s="6" t="s">
        <v>49</v>
      </c>
    </row>
    <row r="20" spans="1:2" x14ac:dyDescent="0.35">
      <c r="A20" t="s">
        <v>50</v>
      </c>
      <c r="B20" s="6" t="s">
        <v>51</v>
      </c>
    </row>
    <row r="21" spans="1:2" x14ac:dyDescent="0.35">
      <c r="A21" t="s">
        <v>52</v>
      </c>
      <c r="B21" s="6" t="s">
        <v>53</v>
      </c>
    </row>
    <row r="23" spans="1:2" x14ac:dyDescent="0.35">
      <c r="A23" s="2" t="s">
        <v>54</v>
      </c>
    </row>
    <row r="25" spans="1:2" x14ac:dyDescent="0.35">
      <c r="A25" t="s">
        <v>55</v>
      </c>
    </row>
    <row r="26" spans="1:2" x14ac:dyDescent="0.35">
      <c r="A26" t="s">
        <v>56</v>
      </c>
    </row>
    <row r="27" spans="1:2" x14ac:dyDescent="0.35">
      <c r="A27" t="s">
        <v>57</v>
      </c>
    </row>
    <row r="28" spans="1:2" x14ac:dyDescent="0.35">
      <c r="A28" t="s">
        <v>58</v>
      </c>
    </row>
    <row r="29" spans="1:2" x14ac:dyDescent="0.35">
      <c r="A29" s="8" t="s">
        <v>59</v>
      </c>
    </row>
  </sheetData>
  <sheetProtection algorithmName="SHA-512" hashValue="E3sZ6mXvg/S1gRVaB5mofA9g9qTc2N4JLc9udu1u5wooW3ZaNY+v2n+wbLGJS1/DUrODoRaOsuKLgR8fpeEN6Q==" saltValue="gu9t2cij9NtYisLK2cXXyQ==" spinCount="100000" sheet="1" objects="1" scenarios="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0">
    <tabColor rgb="FFFF6D00"/>
  </sheetPr>
  <dimension ref="A1:AH61"/>
  <sheetViews>
    <sheetView zoomScale="90" zoomScaleNormal="90" workbookViewId="0"/>
  </sheetViews>
  <sheetFormatPr defaultColWidth="9.1796875" defaultRowHeight="14.5" x14ac:dyDescent="0.35"/>
  <cols>
    <col min="1" max="1" width="12.54296875" style="13" bestFit="1" customWidth="1"/>
    <col min="2" max="2" width="9.1796875" style="13"/>
    <col min="3" max="3" width="22.26953125" style="13" customWidth="1"/>
    <col min="4" max="4" width="7.7265625" style="13" customWidth="1"/>
    <col min="5" max="5" width="22.26953125" style="13" customWidth="1"/>
    <col min="6" max="6" width="8.453125" style="13" customWidth="1"/>
    <col min="7" max="7" width="9.1796875" style="13"/>
    <col min="8" max="8" width="46.7265625" style="13" customWidth="1"/>
    <col min="9" max="9" width="9.26953125" style="13" customWidth="1"/>
    <col min="10" max="19" width="9.26953125" style="13" bestFit="1" customWidth="1"/>
    <col min="20" max="21" width="9.54296875" style="13" bestFit="1" customWidth="1"/>
    <col min="22" max="22" width="9.26953125" style="13" bestFit="1" customWidth="1"/>
    <col min="23" max="29" width="9.54296875" style="13" bestFit="1" customWidth="1"/>
    <col min="30" max="33" width="9.54296875" style="13" customWidth="1"/>
    <col min="34" max="16384" width="9.1796875" style="13"/>
  </cols>
  <sheetData>
    <row r="1" spans="1:34" ht="23" x14ac:dyDescent="0.5">
      <c r="A1" s="10" t="s">
        <v>77</v>
      </c>
      <c r="B1" s="11"/>
      <c r="C1" s="12" t="s">
        <v>61</v>
      </c>
      <c r="D1" s="10" t="s">
        <v>78</v>
      </c>
      <c r="E1" s="12" t="s">
        <v>79</v>
      </c>
      <c r="I1" s="14">
        <v>0</v>
      </c>
      <c r="J1" s="14">
        <f>I1+1</f>
        <v>1</v>
      </c>
      <c r="K1" s="14">
        <f t="shared" ref="K1:AG1" si="0">J1+1</f>
        <v>2</v>
      </c>
      <c r="L1" s="14">
        <f t="shared" si="0"/>
        <v>3</v>
      </c>
      <c r="M1" s="14">
        <f t="shared" si="0"/>
        <v>4</v>
      </c>
      <c r="N1" s="14">
        <f t="shared" si="0"/>
        <v>5</v>
      </c>
      <c r="O1" s="14">
        <f t="shared" si="0"/>
        <v>6</v>
      </c>
      <c r="P1" s="14">
        <f t="shared" si="0"/>
        <v>7</v>
      </c>
      <c r="Q1" s="14">
        <f t="shared" si="0"/>
        <v>8</v>
      </c>
      <c r="R1" s="14">
        <f t="shared" si="0"/>
        <v>9</v>
      </c>
      <c r="S1" s="14">
        <f t="shared" si="0"/>
        <v>10</v>
      </c>
      <c r="T1" s="14">
        <f t="shared" si="0"/>
        <v>11</v>
      </c>
      <c r="U1" s="14">
        <f t="shared" si="0"/>
        <v>12</v>
      </c>
      <c r="V1" s="14">
        <f t="shared" si="0"/>
        <v>13</v>
      </c>
      <c r="W1" s="14">
        <f t="shared" si="0"/>
        <v>14</v>
      </c>
      <c r="X1" s="14">
        <f t="shared" si="0"/>
        <v>15</v>
      </c>
      <c r="Y1" s="14">
        <f t="shared" si="0"/>
        <v>16</v>
      </c>
      <c r="Z1" s="14">
        <f t="shared" si="0"/>
        <v>17</v>
      </c>
      <c r="AA1" s="14">
        <f t="shared" si="0"/>
        <v>18</v>
      </c>
      <c r="AB1" s="14">
        <f t="shared" si="0"/>
        <v>19</v>
      </c>
      <c r="AC1" s="14">
        <f t="shared" si="0"/>
        <v>20</v>
      </c>
      <c r="AD1" s="14">
        <f t="shared" si="0"/>
        <v>21</v>
      </c>
      <c r="AE1" s="14">
        <f t="shared" si="0"/>
        <v>22</v>
      </c>
      <c r="AF1" s="14">
        <f t="shared" si="0"/>
        <v>23</v>
      </c>
      <c r="AG1" s="14">
        <f t="shared" si="0"/>
        <v>24</v>
      </c>
    </row>
    <row r="3" spans="1:34" ht="25" x14ac:dyDescent="0.6">
      <c r="A3" s="15" t="str">
        <f xml:space="preserve"> B4&amp; " discounted market benefits by year"</f>
        <v>NEM discounted market benefits by year</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row>
    <row r="4" spans="1:34" x14ac:dyDescent="0.35">
      <c r="A4" s="17" t="s">
        <v>80</v>
      </c>
      <c r="B4" s="9" t="s">
        <v>38</v>
      </c>
    </row>
    <row r="6" spans="1:34" x14ac:dyDescent="0.35">
      <c r="H6" s="18" t="s">
        <v>81</v>
      </c>
      <c r="I6" s="19" t="s">
        <v>75</v>
      </c>
      <c r="J6" s="19" t="s">
        <v>82</v>
      </c>
      <c r="K6" s="19" t="s">
        <v>83</v>
      </c>
      <c r="L6" s="19" t="s">
        <v>84</v>
      </c>
      <c r="M6" s="19" t="s">
        <v>85</v>
      </c>
      <c r="N6" s="19" t="s">
        <v>86</v>
      </c>
      <c r="O6" s="19" t="s">
        <v>87</v>
      </c>
      <c r="P6" s="19" t="s">
        <v>88</v>
      </c>
      <c r="Q6" s="19" t="s">
        <v>89</v>
      </c>
      <c r="R6" s="19" t="s">
        <v>90</v>
      </c>
      <c r="S6" s="19" t="s">
        <v>91</v>
      </c>
      <c r="T6" s="19" t="s">
        <v>92</v>
      </c>
      <c r="U6" s="19" t="s">
        <v>93</v>
      </c>
      <c r="V6" s="19" t="s">
        <v>94</v>
      </c>
      <c r="W6" s="19" t="s">
        <v>95</v>
      </c>
      <c r="X6" s="19" t="s">
        <v>96</v>
      </c>
      <c r="Y6" s="19" t="s">
        <v>97</v>
      </c>
      <c r="Z6" s="19" t="s">
        <v>98</v>
      </c>
      <c r="AA6" s="19" t="s">
        <v>99</v>
      </c>
      <c r="AB6" s="19" t="s">
        <v>100</v>
      </c>
      <c r="AC6" s="19" t="s">
        <v>101</v>
      </c>
      <c r="AD6" s="19" t="s">
        <v>102</v>
      </c>
      <c r="AE6" s="19" t="s">
        <v>103</v>
      </c>
      <c r="AF6" s="19" t="s">
        <v>104</v>
      </c>
      <c r="AG6" s="19" t="s">
        <v>105</v>
      </c>
    </row>
    <row r="7" spans="1:34" x14ac:dyDescent="0.35">
      <c r="E7" s="20" t="s">
        <v>106</v>
      </c>
      <c r="H7" s="21" t="s">
        <v>107</v>
      </c>
      <c r="I7" s="22">
        <f t="shared" ref="I7:I12" ca="1" si="1">(SUMIFS(OFFSET(INDIRECT("'"&amp;$E$1 &amp; "_"&amp;$E7 &amp; " Cost'!C:C"), 0, I$1), INDIRECT("'"&amp;$E$1 &amp; "_"&amp;$E7 &amp; " Cost'!A:A"), $B$4)-SUMIFS(OFFSET(INDIRECT("'"&amp;$C$1 &amp; "_"&amp;$E7 &amp; " Cost'!C:C"), 0, I$1), INDIRECT("'"&amp;$C$1 &amp; "_"&amp;$E7 &amp; " Cost'!A:A"), $B$4))/1000</f>
        <v>-1.6026059065810262E-2</v>
      </c>
      <c r="J7" s="22">
        <f ca="1">I7+(SUMIFS(OFFSET(INDIRECT("'"&amp;$E$1 &amp; "_"&amp;$E7 &amp; " Cost'!C:C"), 0, J$1), INDIRECT("'"&amp;$E$1 &amp; "_"&amp;$E7 &amp; " Cost'!A:A"), $B$4)-SUMIFS(OFFSET(INDIRECT("'"&amp;$C$1 &amp; "_"&amp;$E7 &amp; " Cost'!C:C"), 0, J$1), INDIRECT("'"&amp;$C$1 &amp; "_"&amp;$E7 &amp; " Cost'!A:A"), $B$4))/1000</f>
        <v>9.3342428914482198</v>
      </c>
      <c r="K7" s="22">
        <f t="shared" ref="K7:Z7" ca="1" si="2">J7+(SUMIFS(OFFSET(INDIRECT("'"&amp;$E$1 &amp; "_"&amp;$E7 &amp; " Cost'!C:C"), 0, K$1), INDIRECT("'"&amp;$E$1 &amp; "_"&amp;$E7 &amp; " Cost'!A:A"), $B$4)-SUMIFS(OFFSET(INDIRECT("'"&amp;$C$1 &amp; "_"&amp;$E7 &amp; " Cost'!C:C"), 0, K$1), INDIRECT("'"&amp;$C$1 &amp; "_"&amp;$E7 &amp; " Cost'!A:A"), $B$4))/1000</f>
        <v>9.3294334119598918</v>
      </c>
      <c r="L7" s="22">
        <f t="shared" ca="1" si="2"/>
        <v>9.4745302802042417</v>
      </c>
      <c r="M7" s="22">
        <f t="shared" ca="1" si="2"/>
        <v>9.9427487850219318</v>
      </c>
      <c r="N7" s="22">
        <f t="shared" ca="1" si="2"/>
        <v>9.8530470878092444</v>
      </c>
      <c r="O7" s="22">
        <f t="shared" ca="1" si="2"/>
        <v>-0.81473426025005935</v>
      </c>
      <c r="P7" s="22">
        <f t="shared" ca="1" si="2"/>
        <v>-3.0451092627623022</v>
      </c>
      <c r="Q7" s="22">
        <f t="shared" ca="1" si="2"/>
        <v>-0.54204817794275195</v>
      </c>
      <c r="R7" s="22">
        <f t="shared" ca="1" si="2"/>
        <v>-7.2208636959721932</v>
      </c>
      <c r="S7" s="22">
        <f t="shared" ca="1" si="2"/>
        <v>-7.2226905188339376</v>
      </c>
      <c r="T7" s="22">
        <f t="shared" ca="1" si="2"/>
        <v>19.284892756062781</v>
      </c>
      <c r="U7" s="22">
        <f t="shared" ca="1" si="2"/>
        <v>21.898912176018015</v>
      </c>
      <c r="V7" s="22">
        <f t="shared" ca="1" si="2"/>
        <v>37.558902086211383</v>
      </c>
      <c r="W7" s="22">
        <f t="shared" ca="1" si="2"/>
        <v>47.393111407841573</v>
      </c>
      <c r="X7" s="22">
        <f t="shared" ca="1" si="2"/>
        <v>48.650410879669842</v>
      </c>
      <c r="Y7" s="22">
        <f t="shared" ca="1" si="2"/>
        <v>38.807433683794585</v>
      </c>
      <c r="Z7" s="22">
        <f t="shared" ca="1" si="2"/>
        <v>34.17807776512911</v>
      </c>
      <c r="AA7" s="22">
        <f t="shared" ref="Z7:AG12" ca="1" si="3">Z7+(SUMIFS(OFFSET(INDIRECT("'"&amp;$E$1 &amp; "_"&amp;$E7 &amp; " Cost'!C:C"), 0, AA$1), INDIRECT("'"&amp;$E$1 &amp; "_"&amp;$E7 &amp; " Cost'!A:A"), $B$4)-SUMIFS(OFFSET(INDIRECT("'"&amp;$C$1 &amp; "_"&amp;$E7 &amp; " Cost'!C:C"), 0, AA$1), INDIRECT("'"&amp;$C$1 &amp; "_"&amp;$E7 &amp; " Cost'!A:A"), $B$4))/1000</f>
        <v>31.398881597946257</v>
      </c>
      <c r="AB7" s="22">
        <f t="shared" ca="1" si="3"/>
        <v>31.398566974694866</v>
      </c>
      <c r="AC7" s="22">
        <f t="shared" ca="1" si="3"/>
        <v>30.695248294848508</v>
      </c>
      <c r="AD7" s="22">
        <f t="shared" ca="1" si="3"/>
        <v>36.670702784635381</v>
      </c>
      <c r="AE7" s="22">
        <f t="shared" ca="1" si="3"/>
        <v>35.864985719897447</v>
      </c>
      <c r="AF7" s="22">
        <f t="shared" ca="1" si="3"/>
        <v>36.302637806330061</v>
      </c>
      <c r="AG7" s="23">
        <f t="shared" ca="1" si="3"/>
        <v>36.724851522170461</v>
      </c>
      <c r="AH7" s="24"/>
    </row>
    <row r="8" spans="1:34" x14ac:dyDescent="0.35">
      <c r="E8" s="20" t="str">
        <f>H8</f>
        <v>FOM</v>
      </c>
      <c r="H8" s="21" t="s">
        <v>28</v>
      </c>
      <c r="I8" s="22">
        <f t="shared" ca="1" si="1"/>
        <v>-1.2259791184127886E-3</v>
      </c>
      <c r="J8" s="22">
        <f t="shared" ref="J8:Y12" ca="1" si="4">I8+(SUMIFS(OFFSET(INDIRECT("'"&amp;$E$1 &amp; "_"&amp;$E8 &amp; " Cost'!C:C"), 0, J$1), INDIRECT("'"&amp;$E$1 &amp; "_"&amp;$E8 &amp; " Cost'!A:A"), $B$4)-SUMIFS(OFFSET(INDIRECT("'"&amp;$C$1 &amp; "_"&amp;$E8 &amp; " Cost'!C:C"), 0, J$1), INDIRECT("'"&amp;$C$1 &amp; "_"&amp;$E8 &amp; " Cost'!A:A"), $B$4))/1000</f>
        <v>1.5890804904360472</v>
      </c>
      <c r="K8" s="22">
        <f t="shared" ca="1" si="4"/>
        <v>1.5879588852848421</v>
      </c>
      <c r="L8" s="22">
        <f t="shared" ca="1" si="4"/>
        <v>1.6246649854781601</v>
      </c>
      <c r="M8" s="22">
        <f t="shared" ca="1" si="4"/>
        <v>2.3352686534991403</v>
      </c>
      <c r="N8" s="22">
        <f t="shared" ca="1" si="4"/>
        <v>2.312854383993173</v>
      </c>
      <c r="O8" s="22">
        <f t="shared" ca="1" si="4"/>
        <v>-5.1953364418419303</v>
      </c>
      <c r="P8" s="22">
        <f t="shared" ca="1" si="4"/>
        <v>-5.7313761683149718</v>
      </c>
      <c r="Q8" s="22">
        <f t="shared" ca="1" si="4"/>
        <v>-3.6592058646767329</v>
      </c>
      <c r="R8" s="22">
        <f t="shared" ca="1" si="4"/>
        <v>-2.5454095401302261</v>
      </c>
      <c r="S8" s="22">
        <f t="shared" ca="1" si="4"/>
        <v>-2.545731033933277</v>
      </c>
      <c r="T8" s="22">
        <f t="shared" ca="1" si="4"/>
        <v>1.9092635433134411</v>
      </c>
      <c r="U8" s="22">
        <f t="shared" ca="1" si="4"/>
        <v>2.1406337857944338</v>
      </c>
      <c r="V8" s="22">
        <f t="shared" ca="1" si="4"/>
        <v>6.8597035089423333</v>
      </c>
      <c r="W8" s="22">
        <f t="shared" ca="1" si="4"/>
        <v>8.6690802919179593</v>
      </c>
      <c r="X8" s="22">
        <f t="shared" ca="1" si="4"/>
        <v>8.1935875746848215</v>
      </c>
      <c r="Y8" s="22">
        <f t="shared" ca="1" si="4"/>
        <v>6.3163332303945827</v>
      </c>
      <c r="Z8" s="22">
        <f t="shared" ca="1" si="3"/>
        <v>6.1903875047079238</v>
      </c>
      <c r="AA8" s="22">
        <f t="shared" ca="1" si="3"/>
        <v>5.4188599379870768</v>
      </c>
      <c r="AB8" s="22">
        <f t="shared" ca="1" si="3"/>
        <v>5.4187822323784811</v>
      </c>
      <c r="AC8" s="22">
        <f t="shared" ca="1" si="3"/>
        <v>3.9059965390890889</v>
      </c>
      <c r="AD8" s="22">
        <f t="shared" ca="1" si="3"/>
        <v>5.8724728203906151</v>
      </c>
      <c r="AE8" s="22">
        <f t="shared" ca="1" si="3"/>
        <v>5.6217448351791708</v>
      </c>
      <c r="AF8" s="22">
        <f t="shared" ca="1" si="3"/>
        <v>5.4000113363036935</v>
      </c>
      <c r="AG8" s="23">
        <f t="shared" ca="1" si="3"/>
        <v>5.5338018332109993</v>
      </c>
      <c r="AH8" s="24"/>
    </row>
    <row r="9" spans="1:34" x14ac:dyDescent="0.35">
      <c r="E9" s="20" t="str">
        <f>H9</f>
        <v>Fuel</v>
      </c>
      <c r="H9" s="21" t="s">
        <v>76</v>
      </c>
      <c r="I9" s="22">
        <f t="shared" ca="1" si="1"/>
        <v>-4.7671999195590615E-3</v>
      </c>
      <c r="J9" s="22">
        <f t="shared" ca="1" si="4"/>
        <v>-0.44467540531838312</v>
      </c>
      <c r="K9" s="22">
        <f t="shared" ca="1" si="4"/>
        <v>-0.8847241393828299</v>
      </c>
      <c r="L9" s="22">
        <f t="shared" ca="1" si="4"/>
        <v>4.7588005835611842</v>
      </c>
      <c r="M9" s="22">
        <f t="shared" ca="1" si="4"/>
        <v>17.240797490612604</v>
      </c>
      <c r="N9" s="22">
        <f t="shared" ca="1" si="4"/>
        <v>29.716785408039577</v>
      </c>
      <c r="O9" s="22">
        <f t="shared" ca="1" si="4"/>
        <v>43.625423718316249</v>
      </c>
      <c r="P9" s="22">
        <f t="shared" ca="1" si="4"/>
        <v>48.975318197582617</v>
      </c>
      <c r="Q9" s="22">
        <f t="shared" ca="1" si="4"/>
        <v>53.560978400480465</v>
      </c>
      <c r="R9" s="22">
        <f t="shared" ca="1" si="4"/>
        <v>57.029619324579599</v>
      </c>
      <c r="S9" s="22">
        <f t="shared" ca="1" si="4"/>
        <v>60.885369042685255</v>
      </c>
      <c r="T9" s="22">
        <f t="shared" ca="1" si="4"/>
        <v>65.440690442754885</v>
      </c>
      <c r="U9" s="22">
        <f t="shared" ca="1" si="4"/>
        <v>69.331268312547351</v>
      </c>
      <c r="V9" s="22">
        <f t="shared" ca="1" si="4"/>
        <v>70.030314917965327</v>
      </c>
      <c r="W9" s="22">
        <f t="shared" ca="1" si="4"/>
        <v>69.581836919793275</v>
      </c>
      <c r="X9" s="22">
        <f t="shared" ca="1" si="4"/>
        <v>69.496301517046632</v>
      </c>
      <c r="Y9" s="22">
        <f t="shared" ca="1" si="4"/>
        <v>69.349044810246198</v>
      </c>
      <c r="Z9" s="22">
        <f t="shared" ca="1" si="3"/>
        <v>67.95029805087762</v>
      </c>
      <c r="AA9" s="22">
        <f t="shared" ca="1" si="3"/>
        <v>67.129260318613774</v>
      </c>
      <c r="AB9" s="22">
        <f t="shared" ca="1" si="3"/>
        <v>66.888816927862521</v>
      </c>
      <c r="AC9" s="22">
        <f t="shared" ca="1" si="3"/>
        <v>68.207670864500216</v>
      </c>
      <c r="AD9" s="22">
        <f t="shared" ca="1" si="3"/>
        <v>66.960165521828571</v>
      </c>
      <c r="AE9" s="22">
        <f t="shared" ca="1" si="3"/>
        <v>65.441604979831254</v>
      </c>
      <c r="AF9" s="22">
        <f t="shared" ca="1" si="3"/>
        <v>64.826439974642469</v>
      </c>
      <c r="AG9" s="23">
        <f t="shared" ca="1" si="3"/>
        <v>63.787062477783238</v>
      </c>
      <c r="AH9" s="24"/>
    </row>
    <row r="10" spans="1:34" x14ac:dyDescent="0.35">
      <c r="E10" s="20" t="str">
        <f>H10</f>
        <v>VOM</v>
      </c>
      <c r="H10" s="21" t="s">
        <v>50</v>
      </c>
      <c r="I10" s="22">
        <f t="shared" ca="1" si="1"/>
        <v>-9.8748569586314268E-4</v>
      </c>
      <c r="J10" s="22">
        <f t="shared" ca="1" si="4"/>
        <v>-6.9479620695463387E-2</v>
      </c>
      <c r="K10" s="22">
        <f t="shared" ca="1" si="4"/>
        <v>-0.12961110451957211</v>
      </c>
      <c r="L10" s="22">
        <f t="shared" ca="1" si="4"/>
        <v>0.15420226672512946</v>
      </c>
      <c r="M10" s="22">
        <f t="shared" ca="1" si="4"/>
        <v>-1.6334750133501366</v>
      </c>
      <c r="N10" s="22">
        <f t="shared" ca="1" si="4"/>
        <v>-3.5909118945190563</v>
      </c>
      <c r="O10" s="22">
        <f t="shared" ca="1" si="4"/>
        <v>-6.2864276680323528</v>
      </c>
      <c r="P10" s="22">
        <f t="shared" ca="1" si="4"/>
        <v>-6.9308161658084719</v>
      </c>
      <c r="Q10" s="22">
        <f t="shared" ca="1" si="4"/>
        <v>-6.8333252579941179</v>
      </c>
      <c r="R10" s="22">
        <f t="shared" ca="1" si="4"/>
        <v>-5.3114764394448724</v>
      </c>
      <c r="S10" s="22">
        <f t="shared" ca="1" si="4"/>
        <v>-4.2168695075503786</v>
      </c>
      <c r="T10" s="22">
        <f t="shared" ca="1" si="4"/>
        <v>-3.6714255509789804</v>
      </c>
      <c r="U10" s="22">
        <f t="shared" ca="1" si="4"/>
        <v>-3.3575789605458271</v>
      </c>
      <c r="V10" s="22">
        <f t="shared" ca="1" si="4"/>
        <v>-2.9597034059816512</v>
      </c>
      <c r="W10" s="22">
        <f t="shared" ca="1" si="4"/>
        <v>-2.6165023932658955</v>
      </c>
      <c r="X10" s="22">
        <f t="shared" ca="1" si="4"/>
        <v>-2.4535882626767855</v>
      </c>
      <c r="Y10" s="22">
        <f t="shared" ca="1" si="4"/>
        <v>-2.2750624992721717</v>
      </c>
      <c r="Z10" s="22">
        <f t="shared" ca="1" si="3"/>
        <v>-2.0533788089673619</v>
      </c>
      <c r="AA10" s="22">
        <f t="shared" ca="1" si="3"/>
        <v>-1.8583533397882421</v>
      </c>
      <c r="AB10" s="22">
        <f t="shared" ca="1" si="3"/>
        <v>-1.6328995147146053</v>
      </c>
      <c r="AC10" s="22">
        <f t="shared" ca="1" si="3"/>
        <v>-1.635404732356954</v>
      </c>
      <c r="AD10" s="22">
        <f t="shared" ca="1" si="3"/>
        <v>-1.8189788798397932</v>
      </c>
      <c r="AE10" s="22">
        <f t="shared" ca="1" si="3"/>
        <v>-2.0042733179957724</v>
      </c>
      <c r="AF10" s="22">
        <f t="shared" ca="1" si="3"/>
        <v>-2.176514746943838</v>
      </c>
      <c r="AG10" s="23">
        <f t="shared" ca="1" si="3"/>
        <v>-2.3827336733357516</v>
      </c>
      <c r="AH10" s="24"/>
    </row>
    <row r="11" spans="1:34" x14ac:dyDescent="0.35">
      <c r="E11" s="20" t="s">
        <v>108</v>
      </c>
      <c r="H11" s="21" t="s">
        <v>109</v>
      </c>
      <c r="I11" s="22">
        <f t="shared" ca="1" si="1"/>
        <v>-3.0504504399594078E-4</v>
      </c>
      <c r="J11" s="22">
        <f t="shared" ca="1" si="4"/>
        <v>-1.5232228611346877E-3</v>
      </c>
      <c r="K11" s="22">
        <f t="shared" ca="1" si="4"/>
        <v>-1.6708873243072503E-3</v>
      </c>
      <c r="L11" s="22">
        <f t="shared" ca="1" si="4"/>
        <v>-1.7135954403300149E-3</v>
      </c>
      <c r="M11" s="22">
        <f t="shared" ca="1" si="4"/>
        <v>-1.8836760408997345E-3</v>
      </c>
      <c r="N11" s="22">
        <f t="shared" ca="1" si="4"/>
        <v>-2.2238065691704066E-3</v>
      </c>
      <c r="O11" s="22">
        <f t="shared" ca="1" si="4"/>
        <v>-2.3455228797508751E-3</v>
      </c>
      <c r="P11" s="22">
        <f t="shared" ca="1" si="4"/>
        <v>-2.5721855838357044E-3</v>
      </c>
      <c r="Q11" s="22">
        <f t="shared" ca="1" si="4"/>
        <v>-2.9850180672424207E-3</v>
      </c>
      <c r="R11" s="22">
        <f t="shared" ca="1" si="4"/>
        <v>-3.1758770466906445E-3</v>
      </c>
      <c r="S11" s="22">
        <f t="shared" ca="1" si="4"/>
        <v>-3.2459347982181346E-3</v>
      </c>
      <c r="T11" s="22">
        <f t="shared" ca="1" si="4"/>
        <v>-4.0250315300635374E-3</v>
      </c>
      <c r="U11" s="22">
        <f t="shared" ca="1" si="4"/>
        <v>-4.1045853750379573E-3</v>
      </c>
      <c r="V11" s="22">
        <f t="shared" ca="1" si="4"/>
        <v>1.7815472805186678</v>
      </c>
      <c r="W11" s="22">
        <f t="shared" ca="1" si="4"/>
        <v>-0.47356739694030447</v>
      </c>
      <c r="X11" s="22">
        <f t="shared" ca="1" si="4"/>
        <v>-0.47369051759781694</v>
      </c>
      <c r="Y11" s="22">
        <f t="shared" ca="1" si="4"/>
        <v>2.5261809896374037</v>
      </c>
      <c r="Z11" s="22">
        <f t="shared" ca="1" si="3"/>
        <v>4.824566719847331</v>
      </c>
      <c r="AA11" s="22">
        <f t="shared" ca="1" si="3"/>
        <v>4.3911378126315475</v>
      </c>
      <c r="AB11" s="22">
        <f t="shared" ca="1" si="3"/>
        <v>4.391108848065274</v>
      </c>
      <c r="AC11" s="22">
        <f t="shared" ca="1" si="3"/>
        <v>0.71531386802076113</v>
      </c>
      <c r="AD11" s="22">
        <f t="shared" ca="1" si="3"/>
        <v>1.4383985604682801</v>
      </c>
      <c r="AE11" s="22">
        <f t="shared" ca="1" si="3"/>
        <v>1.6012330828166303</v>
      </c>
      <c r="AF11" s="22">
        <f t="shared" ca="1" si="3"/>
        <v>0.70157643342937792</v>
      </c>
      <c r="AG11" s="23">
        <f t="shared" ca="1" si="3"/>
        <v>0.70934997862476423</v>
      </c>
      <c r="AH11" s="24"/>
    </row>
    <row r="12" spans="1:34" x14ac:dyDescent="0.35">
      <c r="E12" s="20" t="str">
        <f>H12</f>
        <v>USE+DSP</v>
      </c>
      <c r="H12" s="21" t="s">
        <v>110</v>
      </c>
      <c r="I12" s="22">
        <f t="shared" ca="1" si="1"/>
        <v>-4.1531475060764935E-4</v>
      </c>
      <c r="J12" s="22">
        <f t="shared" ca="1" si="4"/>
        <v>-1.5192580125274981</v>
      </c>
      <c r="K12" s="22">
        <f t="shared" ca="1" si="4"/>
        <v>-2.3496354842286382</v>
      </c>
      <c r="L12" s="22">
        <f t="shared" ca="1" si="4"/>
        <v>-3.2157742012785455</v>
      </c>
      <c r="M12" s="22">
        <f t="shared" ca="1" si="4"/>
        <v>-3.2166185307580455</v>
      </c>
      <c r="N12" s="22">
        <f t="shared" ca="1" si="4"/>
        <v>-3.368292505294936</v>
      </c>
      <c r="O12" s="22">
        <f t="shared" ca="1" si="4"/>
        <v>-3.369140583581836</v>
      </c>
      <c r="P12" s="22">
        <f t="shared" ca="1" si="4"/>
        <v>-3.3699853746981359</v>
      </c>
      <c r="Q12" s="22">
        <f t="shared" ca="1" si="4"/>
        <v>-3.3708337913134359</v>
      </c>
      <c r="R12" s="22">
        <f t="shared" ca="1" si="4"/>
        <v>-2.6508079027779354</v>
      </c>
      <c r="S12" s="22">
        <f t="shared" ca="1" si="4"/>
        <v>-2.6389560315954355</v>
      </c>
      <c r="T12" s="22">
        <f t="shared" ca="1" si="4"/>
        <v>-2.6404928823814351</v>
      </c>
      <c r="U12" s="22">
        <f t="shared" ca="1" si="4"/>
        <v>-2.5809118254519352</v>
      </c>
      <c r="V12" s="22">
        <f t="shared" ca="1" si="4"/>
        <v>-2.6149078163629351</v>
      </c>
      <c r="W12" s="22">
        <f t="shared" ca="1" si="4"/>
        <v>-2.637547139046434</v>
      </c>
      <c r="X12" s="22">
        <f t="shared" ca="1" si="4"/>
        <v>-2.7217790305989342</v>
      </c>
      <c r="Y12" s="22">
        <f t="shared" ca="1" si="4"/>
        <v>-2.2976982525074394</v>
      </c>
      <c r="Z12" s="22">
        <f t="shared" ca="1" si="3"/>
        <v>-2.2986032717311393</v>
      </c>
      <c r="AA12" s="22">
        <f t="shared" ca="1" si="3"/>
        <v>-2.2364101811531367</v>
      </c>
      <c r="AB12" s="22">
        <f t="shared" ca="1" si="3"/>
        <v>-2.2372976021229367</v>
      </c>
      <c r="AC12" s="22">
        <f t="shared" ca="1" si="3"/>
        <v>-2.3374887319544357</v>
      </c>
      <c r="AD12" s="22">
        <f t="shared" ca="1" si="3"/>
        <v>-2.3306644623493376</v>
      </c>
      <c r="AE12" s="22">
        <f t="shared" ca="1" si="3"/>
        <v>-2.1534444953008371</v>
      </c>
      <c r="AF12" s="22">
        <f t="shared" ca="1" si="3"/>
        <v>-2.6144709129785353</v>
      </c>
      <c r="AG12" s="23">
        <f t="shared" ca="1" si="3"/>
        <v>-2.6439358930522352</v>
      </c>
      <c r="AH12" s="24"/>
    </row>
    <row r="13" spans="1:34" x14ac:dyDescent="0.35">
      <c r="E13" s="20"/>
      <c r="H13" s="25" t="s">
        <v>111</v>
      </c>
      <c r="I13" s="26">
        <f t="shared" ref="I13:AG13" ca="1" si="5">SUM(I6:I12)</f>
        <v>-2.3727083594248841E-2</v>
      </c>
      <c r="J13" s="26">
        <f t="shared" ca="1" si="5"/>
        <v>8.8883871204817861</v>
      </c>
      <c r="K13" s="26">
        <f t="shared" ca="1" si="5"/>
        <v>7.551750681789386</v>
      </c>
      <c r="L13" s="26">
        <f t="shared" ca="1" si="5"/>
        <v>12.794710319249841</v>
      </c>
      <c r="M13" s="26">
        <f t="shared" ca="1" si="5"/>
        <v>24.666837708984595</v>
      </c>
      <c r="N13" s="26">
        <f t="shared" ca="1" si="5"/>
        <v>34.921258673458837</v>
      </c>
      <c r="O13" s="26">
        <f t="shared" ca="1" si="5"/>
        <v>27.957439241730324</v>
      </c>
      <c r="P13" s="26">
        <f t="shared" ca="1" si="5"/>
        <v>29.895459040414895</v>
      </c>
      <c r="Q13" s="26">
        <f t="shared" ca="1" si="5"/>
        <v>39.152580290486185</v>
      </c>
      <c r="R13" s="26">
        <f t="shared" ca="1" si="5"/>
        <v>39.297885869207676</v>
      </c>
      <c r="S13" s="26">
        <f t="shared" ca="1" si="5"/>
        <v>44.257876015974013</v>
      </c>
      <c r="T13" s="26">
        <f t="shared" ca="1" si="5"/>
        <v>80.318903277240622</v>
      </c>
      <c r="U13" s="26">
        <f t="shared" ca="1" si="5"/>
        <v>87.428218902987012</v>
      </c>
      <c r="V13" s="26">
        <f t="shared" ca="1" si="5"/>
        <v>110.65585657129313</v>
      </c>
      <c r="W13" s="26">
        <f t="shared" ca="1" si="5"/>
        <v>119.91641169030018</v>
      </c>
      <c r="X13" s="26">
        <f t="shared" ca="1" si="5"/>
        <v>120.69124216052775</v>
      </c>
      <c r="Y13" s="26">
        <f t="shared" ca="1" si="5"/>
        <v>112.42623196229316</v>
      </c>
      <c r="Z13" s="26">
        <f t="shared" ca="1" si="5"/>
        <v>108.79134795986347</v>
      </c>
      <c r="AA13" s="26">
        <f t="shared" ca="1" si="5"/>
        <v>104.24337614623728</v>
      </c>
      <c r="AB13" s="26">
        <f t="shared" ca="1" si="5"/>
        <v>104.2270778661636</v>
      </c>
      <c r="AC13" s="26">
        <f t="shared" ca="1" si="5"/>
        <v>99.551336102147175</v>
      </c>
      <c r="AD13" s="26">
        <f t="shared" ca="1" si="5"/>
        <v>106.79209634513373</v>
      </c>
      <c r="AE13" s="26">
        <f t="shared" ca="1" si="5"/>
        <v>104.37185080442791</v>
      </c>
      <c r="AF13" s="26">
        <f t="shared" ca="1" si="5"/>
        <v>102.43967989078322</v>
      </c>
      <c r="AG13" s="26">
        <f t="shared" ca="1" si="5"/>
        <v>101.72839624540148</v>
      </c>
      <c r="AH13" s="24"/>
    </row>
    <row r="20" spans="1:33" ht="25" x14ac:dyDescent="0.6">
      <c r="A20" s="15" t="str">
        <f>B21&amp;" capacity difference by year"</f>
        <v>NEM capacity difference by year</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row>
    <row r="21" spans="1:33" x14ac:dyDescent="0.35">
      <c r="A21" s="17" t="s">
        <v>80</v>
      </c>
      <c r="B21" s="9" t="s">
        <v>38</v>
      </c>
    </row>
    <row r="23" spans="1:33" x14ac:dyDescent="0.35">
      <c r="H23" t="s">
        <v>112</v>
      </c>
      <c r="I23" s="19" t="str">
        <f t="shared" ref="I23:AG23" si="6">I6</f>
        <v>2021-22</v>
      </c>
      <c r="J23" s="19" t="str">
        <f t="shared" si="6"/>
        <v>2022-23</v>
      </c>
      <c r="K23" s="19" t="str">
        <f t="shared" si="6"/>
        <v>2023-24</v>
      </c>
      <c r="L23" s="19" t="str">
        <f t="shared" si="6"/>
        <v>2024-25</v>
      </c>
      <c r="M23" s="19" t="str">
        <f t="shared" si="6"/>
        <v>2025-26</v>
      </c>
      <c r="N23" s="19" t="str">
        <f t="shared" si="6"/>
        <v>2026-27</v>
      </c>
      <c r="O23" s="19" t="str">
        <f t="shared" si="6"/>
        <v>2027-28</v>
      </c>
      <c r="P23" s="19" t="str">
        <f t="shared" si="6"/>
        <v>2028-29</v>
      </c>
      <c r="Q23" s="19" t="str">
        <f t="shared" si="6"/>
        <v>2029-30</v>
      </c>
      <c r="R23" s="19" t="str">
        <f t="shared" si="6"/>
        <v>2030-31</v>
      </c>
      <c r="S23" s="19" t="str">
        <f t="shared" si="6"/>
        <v>2031-32</v>
      </c>
      <c r="T23" s="19" t="str">
        <f t="shared" si="6"/>
        <v>2032-33</v>
      </c>
      <c r="U23" s="19" t="str">
        <f t="shared" si="6"/>
        <v>2033-34</v>
      </c>
      <c r="V23" s="19" t="str">
        <f t="shared" si="6"/>
        <v>2034-35</v>
      </c>
      <c r="W23" s="19" t="str">
        <f t="shared" si="6"/>
        <v>2035-36</v>
      </c>
      <c r="X23" s="19" t="str">
        <f t="shared" si="6"/>
        <v>2036-37</v>
      </c>
      <c r="Y23" s="19" t="str">
        <f t="shared" si="6"/>
        <v>2037-38</v>
      </c>
      <c r="Z23" s="19" t="str">
        <f t="shared" si="6"/>
        <v>2038-39</v>
      </c>
      <c r="AA23" s="19" t="str">
        <f t="shared" si="6"/>
        <v>2039-40</v>
      </c>
      <c r="AB23" s="19" t="str">
        <f t="shared" si="6"/>
        <v>2040-41</v>
      </c>
      <c r="AC23" s="19" t="str">
        <f t="shared" si="6"/>
        <v>2041-42</v>
      </c>
      <c r="AD23" s="19" t="str">
        <f t="shared" si="6"/>
        <v>2042-43</v>
      </c>
      <c r="AE23" s="19" t="str">
        <f t="shared" si="6"/>
        <v>2043-44</v>
      </c>
      <c r="AF23" s="19" t="str">
        <f t="shared" si="6"/>
        <v>2044-45</v>
      </c>
      <c r="AG23" s="19" t="str">
        <f t="shared" si="6"/>
        <v>2045-46</v>
      </c>
    </row>
    <row r="24" spans="1:33" x14ac:dyDescent="0.35">
      <c r="H24" s="21" t="s">
        <v>60</v>
      </c>
      <c r="I24" s="27">
        <f t="shared" ref="I24:X34" ca="1" si="7">-SUMIFS(OFFSET(INDIRECT("'"&amp;$E$1 &amp; "_Capacity'!C:C"), 0, I$1), INDIRECT("'"&amp;$E$1 &amp; "_Capacity'!B:B"),$H24, INDIRECT("'"&amp;$E$1 &amp; "_Capacity'!A:A"),$B$21) +SUMIFS(OFFSET(INDIRECT("'"&amp;$C$1 &amp; "_Capacity'!C:C"), 0, I$1), INDIRECT("'"&amp;$C$1 &amp; "_Capacity'!B:B"),$H24, INDIRECT("'"&amp;$C$1 &amp; "_Capacity'!A:A"),$B$21)</f>
        <v>0</v>
      </c>
      <c r="J24" s="27">
        <f t="shared" ca="1" si="7"/>
        <v>0</v>
      </c>
      <c r="K24" s="27">
        <f t="shared" ca="1" si="7"/>
        <v>0</v>
      </c>
      <c r="L24" s="27">
        <f t="shared" ca="1" si="7"/>
        <v>0</v>
      </c>
      <c r="M24" s="27">
        <f t="shared" ca="1" si="7"/>
        <v>0</v>
      </c>
      <c r="N24" s="27">
        <f t="shared" ca="1" si="7"/>
        <v>0</v>
      </c>
      <c r="O24" s="27">
        <f t="shared" ca="1" si="7"/>
        <v>0</v>
      </c>
      <c r="P24" s="27">
        <f t="shared" ca="1" si="7"/>
        <v>0</v>
      </c>
      <c r="Q24" s="27">
        <f t="shared" ca="1" si="7"/>
        <v>0</v>
      </c>
      <c r="R24" s="27">
        <f t="shared" ca="1" si="7"/>
        <v>0</v>
      </c>
      <c r="S24" s="27">
        <f t="shared" ca="1" si="7"/>
        <v>0</v>
      </c>
      <c r="T24" s="27">
        <f t="shared" ca="1" si="7"/>
        <v>0</v>
      </c>
      <c r="U24" s="27">
        <f t="shared" ca="1" si="7"/>
        <v>0</v>
      </c>
      <c r="V24" s="27">
        <f t="shared" ca="1" si="7"/>
        <v>0</v>
      </c>
      <c r="W24" s="27">
        <f t="shared" ca="1" si="7"/>
        <v>0</v>
      </c>
      <c r="X24" s="27">
        <f t="shared" ca="1" si="7"/>
        <v>0</v>
      </c>
      <c r="Y24" s="27">
        <f t="shared" ref="Y24:AG34" ca="1" si="8">-SUMIFS(OFFSET(INDIRECT("'"&amp;$E$1 &amp; "_Capacity'!C:C"), 0, Y$1), INDIRECT("'"&amp;$E$1 &amp; "_Capacity'!B:B"),$H24, INDIRECT("'"&amp;$E$1 &amp; "_Capacity'!A:A"),$B$21) +SUMIFS(OFFSET(INDIRECT("'"&amp;$C$1 &amp; "_Capacity'!C:C"), 0, Y$1), INDIRECT("'"&amp;$C$1 &amp; "_Capacity'!B:B"),$H24, INDIRECT("'"&amp;$C$1 &amp; "_Capacity'!A:A"),$B$21)</f>
        <v>0</v>
      </c>
      <c r="Z24" s="27">
        <f t="shared" ca="1" si="8"/>
        <v>0</v>
      </c>
      <c r="AA24" s="27">
        <f t="shared" ca="1" si="8"/>
        <v>0</v>
      </c>
      <c r="AB24" s="27">
        <f t="shared" ca="1" si="8"/>
        <v>0</v>
      </c>
      <c r="AC24" s="27">
        <f t="shared" ca="1" si="8"/>
        <v>0</v>
      </c>
      <c r="AD24" s="27">
        <f t="shared" ca="1" si="8"/>
        <v>0</v>
      </c>
      <c r="AE24" s="27">
        <f t="shared" ca="1" si="8"/>
        <v>0</v>
      </c>
      <c r="AF24" s="27">
        <f t="shared" ca="1" si="8"/>
        <v>0</v>
      </c>
      <c r="AG24" s="27">
        <f t="shared" ca="1" si="8"/>
        <v>0</v>
      </c>
    </row>
    <row r="25" spans="1:33" x14ac:dyDescent="0.35">
      <c r="H25" s="21" t="s">
        <v>68</v>
      </c>
      <c r="I25" s="27">
        <f t="shared" ca="1" si="7"/>
        <v>0</v>
      </c>
      <c r="J25" s="27">
        <f t="shared" ca="1" si="7"/>
        <v>0</v>
      </c>
      <c r="K25" s="27">
        <f t="shared" ca="1" si="7"/>
        <v>0</v>
      </c>
      <c r="L25" s="27">
        <f t="shared" ca="1" si="7"/>
        <v>0</v>
      </c>
      <c r="M25" s="27">
        <f t="shared" ca="1" si="7"/>
        <v>0</v>
      </c>
      <c r="N25" s="27">
        <f t="shared" ca="1" si="7"/>
        <v>0</v>
      </c>
      <c r="O25" s="27">
        <f t="shared" ca="1" si="7"/>
        <v>0</v>
      </c>
      <c r="P25" s="27">
        <f t="shared" ca="1" si="7"/>
        <v>0</v>
      </c>
      <c r="Q25" s="27">
        <f t="shared" ca="1" si="7"/>
        <v>0</v>
      </c>
      <c r="R25" s="27">
        <f t="shared" ca="1" si="7"/>
        <v>0</v>
      </c>
      <c r="S25" s="27">
        <f t="shared" ca="1" si="7"/>
        <v>0</v>
      </c>
      <c r="T25" s="27">
        <f t="shared" ca="1" si="7"/>
        <v>0</v>
      </c>
      <c r="U25" s="27">
        <f t="shared" ca="1" si="7"/>
        <v>0</v>
      </c>
      <c r="V25" s="27">
        <f t="shared" ca="1" si="7"/>
        <v>0</v>
      </c>
      <c r="W25" s="27">
        <f t="shared" ca="1" si="7"/>
        <v>0</v>
      </c>
      <c r="X25" s="27">
        <f t="shared" ca="1" si="7"/>
        <v>0</v>
      </c>
      <c r="Y25" s="27">
        <f t="shared" ca="1" si="8"/>
        <v>0</v>
      </c>
      <c r="Z25" s="27">
        <f t="shared" ca="1" si="8"/>
        <v>0</v>
      </c>
      <c r="AA25" s="27">
        <f t="shared" ca="1" si="8"/>
        <v>0</v>
      </c>
      <c r="AB25" s="27">
        <f t="shared" ca="1" si="8"/>
        <v>0</v>
      </c>
      <c r="AC25" s="27">
        <f t="shared" ca="1" si="8"/>
        <v>0</v>
      </c>
      <c r="AD25" s="27">
        <f t="shared" ca="1" si="8"/>
        <v>0</v>
      </c>
      <c r="AE25" s="27">
        <f t="shared" ca="1" si="8"/>
        <v>0</v>
      </c>
      <c r="AF25" s="27">
        <f t="shared" ca="1" si="8"/>
        <v>0</v>
      </c>
      <c r="AG25" s="27">
        <f t="shared" ca="1" si="8"/>
        <v>0</v>
      </c>
    </row>
    <row r="26" spans="1:33" x14ac:dyDescent="0.35">
      <c r="H26" s="21" t="s">
        <v>18</v>
      </c>
      <c r="I26" s="27">
        <f t="shared" ca="1" si="7"/>
        <v>0</v>
      </c>
      <c r="J26" s="27">
        <f t="shared" ca="1" si="7"/>
        <v>9.5529820055162418E-4</v>
      </c>
      <c r="K26" s="27">
        <f t="shared" ca="1" si="7"/>
        <v>9.6123039020312717E-4</v>
      </c>
      <c r="L26" s="27">
        <f t="shared" ca="1" si="7"/>
        <v>9.6859797986326157E-4</v>
      </c>
      <c r="M26" s="27">
        <f t="shared" ca="1" si="7"/>
        <v>9.694899554233416E-4</v>
      </c>
      <c r="N26" s="27">
        <f t="shared" ca="1" si="7"/>
        <v>8.82165929851908E-4</v>
      </c>
      <c r="O26" s="27">
        <f t="shared" ca="1" si="7"/>
        <v>8.9222793621956953E-4</v>
      </c>
      <c r="P26" s="27">
        <f t="shared" ca="1" si="7"/>
        <v>9.1168367771388148E-4</v>
      </c>
      <c r="Q26" s="27">
        <f t="shared" ca="1" si="7"/>
        <v>9.5913526956792339E-4</v>
      </c>
      <c r="R26" s="27">
        <f t="shared" ca="1" si="7"/>
        <v>1.1146628694405081E-3</v>
      </c>
      <c r="S26" s="27">
        <f t="shared" ca="1" si="7"/>
        <v>1.1380812502466142E-3</v>
      </c>
      <c r="T26" s="27">
        <f t="shared" ca="1" si="7"/>
        <v>1.7375939501107496E-3</v>
      </c>
      <c r="U26" s="27">
        <f t="shared" ca="1" si="7"/>
        <v>1.8136195899387531E-3</v>
      </c>
      <c r="V26" s="27">
        <f t="shared" ca="1" si="7"/>
        <v>1.8183822699029406E-3</v>
      </c>
      <c r="W26" s="27">
        <f t="shared" ca="1" si="7"/>
        <v>2.7407838001636264E-3</v>
      </c>
      <c r="X26" s="27">
        <f t="shared" ca="1" si="7"/>
        <v>2.7680247903845157E-3</v>
      </c>
      <c r="Y26" s="27">
        <f t="shared" ca="1" si="8"/>
        <v>0.5864668761903431</v>
      </c>
      <c r="Z26" s="27">
        <f t="shared" ca="1" si="8"/>
        <v>0.58650624086999414</v>
      </c>
      <c r="AA26" s="27">
        <f t="shared" ca="1" si="8"/>
        <v>0.58659767800986629</v>
      </c>
      <c r="AB26" s="27">
        <f t="shared" ca="1" si="8"/>
        <v>0.58660077302033642</v>
      </c>
      <c r="AC26" s="27">
        <f t="shared" ca="1" si="8"/>
        <v>0.58712112393004645</v>
      </c>
      <c r="AD26" s="27">
        <f t="shared" ca="1" si="8"/>
        <v>10.017957444319109</v>
      </c>
      <c r="AE26" s="27">
        <f t="shared" ca="1" si="8"/>
        <v>10.01818937661983</v>
      </c>
      <c r="AF26" s="27">
        <f t="shared" ca="1" si="8"/>
        <v>10.018692978159379</v>
      </c>
      <c r="AG26" s="27">
        <f t="shared" ca="1" si="8"/>
        <v>10.018701950099739</v>
      </c>
    </row>
    <row r="27" spans="1:33" x14ac:dyDescent="0.35">
      <c r="H27" s="21" t="s">
        <v>30</v>
      </c>
      <c r="I27" s="27">
        <f t="shared" ca="1" si="7"/>
        <v>0</v>
      </c>
      <c r="J27" s="27">
        <f t="shared" ca="1" si="7"/>
        <v>0</v>
      </c>
      <c r="K27" s="27">
        <f t="shared" ca="1" si="7"/>
        <v>0</v>
      </c>
      <c r="L27" s="27">
        <f t="shared" ca="1" si="7"/>
        <v>0</v>
      </c>
      <c r="M27" s="27">
        <f t="shared" ca="1" si="7"/>
        <v>0</v>
      </c>
      <c r="N27" s="27">
        <f t="shared" ca="1" si="7"/>
        <v>0</v>
      </c>
      <c r="O27" s="27">
        <f t="shared" ca="1" si="7"/>
        <v>0</v>
      </c>
      <c r="P27" s="27">
        <f t="shared" ca="1" si="7"/>
        <v>0</v>
      </c>
      <c r="Q27" s="27">
        <f t="shared" ca="1" si="7"/>
        <v>0</v>
      </c>
      <c r="R27" s="27">
        <f t="shared" ca="1" si="7"/>
        <v>0</v>
      </c>
      <c r="S27" s="27">
        <f t="shared" ca="1" si="7"/>
        <v>0</v>
      </c>
      <c r="T27" s="27">
        <f t="shared" ca="1" si="7"/>
        <v>0</v>
      </c>
      <c r="U27" s="27">
        <f t="shared" ca="1" si="7"/>
        <v>0</v>
      </c>
      <c r="V27" s="27">
        <f t="shared" ca="1" si="7"/>
        <v>0</v>
      </c>
      <c r="W27" s="27">
        <f t="shared" ca="1" si="7"/>
        <v>0</v>
      </c>
      <c r="X27" s="27">
        <f t="shared" ca="1" si="7"/>
        <v>0</v>
      </c>
      <c r="Y27" s="27">
        <f t="shared" ca="1" si="8"/>
        <v>0</v>
      </c>
      <c r="Z27" s="27">
        <f t="shared" ca="1" si="8"/>
        <v>0</v>
      </c>
      <c r="AA27" s="27">
        <f t="shared" ca="1" si="8"/>
        <v>0</v>
      </c>
      <c r="AB27" s="27">
        <f t="shared" ca="1" si="8"/>
        <v>0</v>
      </c>
      <c r="AC27" s="27">
        <f t="shared" ca="1" si="8"/>
        <v>0</v>
      </c>
      <c r="AD27" s="27">
        <f t="shared" ca="1" si="8"/>
        <v>0</v>
      </c>
      <c r="AE27" s="27">
        <f t="shared" ca="1" si="8"/>
        <v>0</v>
      </c>
      <c r="AF27" s="27">
        <f t="shared" ca="1" si="8"/>
        <v>0</v>
      </c>
      <c r="AG27" s="27">
        <f t="shared" ca="1" si="8"/>
        <v>0</v>
      </c>
    </row>
    <row r="28" spans="1:33" x14ac:dyDescent="0.35">
      <c r="H28" s="21" t="s">
        <v>63</v>
      </c>
      <c r="I28" s="27">
        <f t="shared" ca="1" si="7"/>
        <v>2.1056921505078208E-3</v>
      </c>
      <c r="J28" s="27">
        <f t="shared" ca="1" si="7"/>
        <v>2.1506143693841295E-3</v>
      </c>
      <c r="K28" s="27">
        <f t="shared" ca="1" si="7"/>
        <v>2.2710250605086912E-3</v>
      </c>
      <c r="L28" s="27">
        <f t="shared" ca="1" si="7"/>
        <v>2.3093179397619679E-3</v>
      </c>
      <c r="M28" s="27">
        <f t="shared" ca="1" si="7"/>
        <v>2.3512680900239502E-3</v>
      </c>
      <c r="N28" s="27">
        <f t="shared" ca="1" si="7"/>
        <v>2.4076921808955376E-3</v>
      </c>
      <c r="O28" s="27">
        <f t="shared" ca="1" si="7"/>
        <v>2.4665487389938789E-3</v>
      </c>
      <c r="P28" s="27">
        <f t="shared" ca="1" si="7"/>
        <v>2.528516130951175E-3</v>
      </c>
      <c r="Q28" s="27">
        <f t="shared" ca="1" si="7"/>
        <v>2.5919564895957592E-3</v>
      </c>
      <c r="R28" s="27">
        <f t="shared" ca="1" si="7"/>
        <v>2.6669032404242898E-3</v>
      </c>
      <c r="S28" s="27">
        <f t="shared" ca="1" si="7"/>
        <v>2.7546984392756713E-3</v>
      </c>
      <c r="T28" s="27">
        <f t="shared" ca="1" si="7"/>
        <v>3.0058163501962554E-3</v>
      </c>
      <c r="U28" s="27">
        <f t="shared" ca="1" si="7"/>
        <v>3.1001540100987768E-3</v>
      </c>
      <c r="V28" s="27">
        <f t="shared" ca="1" si="7"/>
        <v>3.1792401587154018E-3</v>
      </c>
      <c r="W28" s="27">
        <f t="shared" ca="1" si="7"/>
        <v>1.5186791406449629E-3</v>
      </c>
      <c r="X28" s="27">
        <f t="shared" ca="1" si="7"/>
        <v>1.8086813397530932E-3</v>
      </c>
      <c r="Y28" s="27">
        <f t="shared" ca="1" si="8"/>
        <v>5.6612875366190565</v>
      </c>
      <c r="Z28" s="27">
        <f t="shared" ca="1" si="8"/>
        <v>5.6613094510321389</v>
      </c>
      <c r="AA28" s="27">
        <f t="shared" ca="1" si="8"/>
        <v>5.6618827094098378</v>
      </c>
      <c r="AB28" s="27">
        <f t="shared" ca="1" si="8"/>
        <v>5.6619073015699541</v>
      </c>
      <c r="AC28" s="27">
        <f t="shared" ca="1" si="8"/>
        <v>5.6621039769406707</v>
      </c>
      <c r="AD28" s="27">
        <f t="shared" ca="1" si="8"/>
        <v>5.662138502470043</v>
      </c>
      <c r="AE28" s="27">
        <f t="shared" ca="1" si="8"/>
        <v>5.6623054159490493</v>
      </c>
      <c r="AF28" s="27">
        <f t="shared" ca="1" si="8"/>
        <v>3.7724386198597131</v>
      </c>
      <c r="AG28" s="27">
        <f t="shared" ca="1" si="8"/>
        <v>3.7724023654000121</v>
      </c>
    </row>
    <row r="29" spans="1:33" x14ac:dyDescent="0.35">
      <c r="H29" s="21" t="s">
        <v>62</v>
      </c>
      <c r="I29" s="27">
        <f t="shared" ca="1" si="7"/>
        <v>0</v>
      </c>
      <c r="J29" s="27">
        <f t="shared" ca="1" si="7"/>
        <v>0</v>
      </c>
      <c r="K29" s="27">
        <f t="shared" ca="1" si="7"/>
        <v>0</v>
      </c>
      <c r="L29" s="27">
        <f t="shared" ca="1" si="7"/>
        <v>0</v>
      </c>
      <c r="M29" s="27">
        <f t="shared" ca="1" si="7"/>
        <v>0</v>
      </c>
      <c r="N29" s="27">
        <f t="shared" ca="1" si="7"/>
        <v>0</v>
      </c>
      <c r="O29" s="27">
        <f t="shared" ca="1" si="7"/>
        <v>0</v>
      </c>
      <c r="P29" s="27">
        <f t="shared" ca="1" si="7"/>
        <v>0</v>
      </c>
      <c r="Q29" s="27">
        <f t="shared" ca="1" si="7"/>
        <v>0</v>
      </c>
      <c r="R29" s="27">
        <f t="shared" ca="1" si="7"/>
        <v>0</v>
      </c>
      <c r="S29" s="27">
        <f t="shared" ca="1" si="7"/>
        <v>0</v>
      </c>
      <c r="T29" s="27">
        <f t="shared" ca="1" si="7"/>
        <v>0</v>
      </c>
      <c r="U29" s="27">
        <f t="shared" ca="1" si="7"/>
        <v>0</v>
      </c>
      <c r="V29" s="27">
        <f t="shared" ca="1" si="7"/>
        <v>0</v>
      </c>
      <c r="W29" s="27">
        <f t="shared" ca="1" si="7"/>
        <v>0</v>
      </c>
      <c r="X29" s="27">
        <f t="shared" ca="1" si="7"/>
        <v>0</v>
      </c>
      <c r="Y29" s="27">
        <f t="shared" ca="1" si="8"/>
        <v>0</v>
      </c>
      <c r="Z29" s="27">
        <f t="shared" ca="1" si="8"/>
        <v>0</v>
      </c>
      <c r="AA29" s="27">
        <f t="shared" ca="1" si="8"/>
        <v>0</v>
      </c>
      <c r="AB29" s="27">
        <f t="shared" ca="1" si="8"/>
        <v>0</v>
      </c>
      <c r="AC29" s="27">
        <f t="shared" ca="1" si="8"/>
        <v>0</v>
      </c>
      <c r="AD29" s="27">
        <f t="shared" ca="1" si="8"/>
        <v>0</v>
      </c>
      <c r="AE29" s="27">
        <f t="shared" ca="1" si="8"/>
        <v>0</v>
      </c>
      <c r="AF29" s="27">
        <f t="shared" ca="1" si="8"/>
        <v>0</v>
      </c>
      <c r="AG29" s="27">
        <f t="shared" ca="1" si="8"/>
        <v>0</v>
      </c>
    </row>
    <row r="30" spans="1:33" x14ac:dyDescent="0.35">
      <c r="H30" s="21" t="s">
        <v>66</v>
      </c>
      <c r="I30" s="27">
        <f t="shared" ca="1" si="7"/>
        <v>0</v>
      </c>
      <c r="J30" s="27">
        <f t="shared" ca="1" si="7"/>
        <v>1.2605092071680701E-2</v>
      </c>
      <c r="K30" s="27">
        <f t="shared" ca="1" si="7"/>
        <v>1.5132976199311088E-2</v>
      </c>
      <c r="L30" s="27">
        <f t="shared" ca="1" si="7"/>
        <v>-8.8467780356950243E-2</v>
      </c>
      <c r="M30" s="27">
        <f t="shared" ca="1" si="7"/>
        <v>-6.6523064525881637</v>
      </c>
      <c r="N30" s="27">
        <f t="shared" ca="1" si="7"/>
        <v>-6.5850430242880975</v>
      </c>
      <c r="O30" s="27">
        <f t="shared" ca="1" si="7"/>
        <v>69.175070736448106</v>
      </c>
      <c r="P30" s="27">
        <f t="shared" ca="1" si="7"/>
        <v>71.299570736648093</v>
      </c>
      <c r="Q30" s="27">
        <f t="shared" ca="1" si="7"/>
        <v>44.047498214842562</v>
      </c>
      <c r="R30" s="27">
        <f t="shared" ca="1" si="7"/>
        <v>44.051831571649018</v>
      </c>
      <c r="S30" s="27">
        <f t="shared" ca="1" si="7"/>
        <v>44.051958085130536</v>
      </c>
      <c r="T30" s="27">
        <f t="shared" ca="1" si="7"/>
        <v>39.174194462009837</v>
      </c>
      <c r="U30" s="27">
        <f t="shared" ca="1" si="7"/>
        <v>39.178353640021669</v>
      </c>
      <c r="V30" s="27">
        <f t="shared" ca="1" si="7"/>
        <v>11.19838102858921</v>
      </c>
      <c r="W30" s="27">
        <f t="shared" ca="1" si="7"/>
        <v>4.2296206134742533</v>
      </c>
      <c r="X30" s="27">
        <f t="shared" ca="1" si="7"/>
        <v>33.30562425008975</v>
      </c>
      <c r="Y30" s="27">
        <f t="shared" ca="1" si="8"/>
        <v>33.391160612576641</v>
      </c>
      <c r="Z30" s="27">
        <f t="shared" ca="1" si="8"/>
        <v>-15.427597824913391</v>
      </c>
      <c r="AA30" s="27">
        <f t="shared" ca="1" si="8"/>
        <v>-4.3570986331105814</v>
      </c>
      <c r="AB30" s="27">
        <f t="shared" ca="1" si="8"/>
        <v>-4.3565731047347072</v>
      </c>
      <c r="AC30" s="27">
        <f t="shared" ca="1" si="8"/>
        <v>96.135654583980795</v>
      </c>
      <c r="AD30" s="27">
        <f t="shared" ca="1" si="8"/>
        <v>55.294645782349107</v>
      </c>
      <c r="AE30" s="27">
        <f t="shared" ca="1" si="8"/>
        <v>38.77330455918127</v>
      </c>
      <c r="AF30" s="27">
        <f t="shared" ca="1" si="8"/>
        <v>57.3461264480502</v>
      </c>
      <c r="AG30" s="27">
        <f t="shared" ca="1" si="8"/>
        <v>55.091045408022183</v>
      </c>
    </row>
    <row r="31" spans="1:33" x14ac:dyDescent="0.35">
      <c r="H31" s="21" t="s">
        <v>65</v>
      </c>
      <c r="I31" s="27">
        <f t="shared" ca="1" si="7"/>
        <v>4.4780851339965011E-3</v>
      </c>
      <c r="J31" s="27">
        <f t="shared" ca="1" si="7"/>
        <v>-7.8892217933553184</v>
      </c>
      <c r="K31" s="27">
        <f t="shared" ca="1" si="7"/>
        <v>-7.888911053443735</v>
      </c>
      <c r="L31" s="27">
        <f t="shared" ca="1" si="7"/>
        <v>-7.8887871244751295</v>
      </c>
      <c r="M31" s="27">
        <f t="shared" ca="1" si="7"/>
        <v>2.9912146065798879</v>
      </c>
      <c r="N31" s="27">
        <f t="shared" ca="1" si="7"/>
        <v>2.9959836634279782</v>
      </c>
      <c r="O31" s="27">
        <f t="shared" ca="1" si="7"/>
        <v>-119.47678130798886</v>
      </c>
      <c r="P31" s="27">
        <f t="shared" ca="1" si="7"/>
        <v>-119.47720993330768</v>
      </c>
      <c r="Q31" s="27">
        <f t="shared" ca="1" si="7"/>
        <v>-72.459876247583452</v>
      </c>
      <c r="R31" s="27">
        <f t="shared" ca="1" si="7"/>
        <v>-104.34149226592308</v>
      </c>
      <c r="S31" s="27">
        <f t="shared" ca="1" si="7"/>
        <v>-104.33864531155086</v>
      </c>
      <c r="T31" s="27">
        <f t="shared" ca="1" si="7"/>
        <v>-108.64427000226169</v>
      </c>
      <c r="U31" s="27">
        <f t="shared" ca="1" si="7"/>
        <v>-108.64404018807363</v>
      </c>
      <c r="V31" s="27">
        <f t="shared" ca="1" si="7"/>
        <v>-108.64401615328461</v>
      </c>
      <c r="W31" s="27">
        <f t="shared" ca="1" si="7"/>
        <v>-129.55995908829209</v>
      </c>
      <c r="X31" s="27">
        <f t="shared" ca="1" si="7"/>
        <v>-195.29473075365968</v>
      </c>
      <c r="Y31" s="27">
        <f t="shared" ca="1" si="8"/>
        <v>-168.79703759390759</v>
      </c>
      <c r="Z31" s="27">
        <f t="shared" ca="1" si="8"/>
        <v>-35.272678473589622</v>
      </c>
      <c r="AA31" s="27">
        <f t="shared" ca="1" si="8"/>
        <v>-35.272621024774708</v>
      </c>
      <c r="AB31" s="27">
        <f t="shared" ca="1" si="8"/>
        <v>-35.2708693689965</v>
      </c>
      <c r="AC31" s="27">
        <f t="shared" ca="1" si="8"/>
        <v>-182.11469364562799</v>
      </c>
      <c r="AD31" s="27">
        <f t="shared" ca="1" si="8"/>
        <v>-207.5782012307609</v>
      </c>
      <c r="AE31" s="27">
        <f t="shared" ca="1" si="8"/>
        <v>-156.10480264609578</v>
      </c>
      <c r="AF31" s="27">
        <f t="shared" ca="1" si="8"/>
        <v>-156.10435793957367</v>
      </c>
      <c r="AG31" s="27">
        <f t="shared" ca="1" si="8"/>
        <v>-182.18917473915644</v>
      </c>
    </row>
    <row r="32" spans="1:33" x14ac:dyDescent="0.35">
      <c r="H32" s="21" t="s">
        <v>34</v>
      </c>
      <c r="I32" s="27">
        <f t="shared" ca="1" si="7"/>
        <v>4.9317273599740474E-3</v>
      </c>
      <c r="J32" s="27">
        <f t="shared" ca="1" si="7"/>
        <v>4.9490399000546859E-3</v>
      </c>
      <c r="K32" s="27">
        <f t="shared" ca="1" si="7"/>
        <v>4.94936148004399E-3</v>
      </c>
      <c r="L32" s="27">
        <f t="shared" ca="1" si="7"/>
        <v>4.9494722899225962E-3</v>
      </c>
      <c r="M32" s="27">
        <f t="shared" ca="1" si="7"/>
        <v>4.9546599600489571E-3</v>
      </c>
      <c r="N32" s="27">
        <f t="shared" ca="1" si="7"/>
        <v>7.0274974700055282E-3</v>
      </c>
      <c r="O32" s="27">
        <f t="shared" ca="1" si="7"/>
        <v>9.1444004399932055E-3</v>
      </c>
      <c r="P32" s="27">
        <f t="shared" ca="1" si="7"/>
        <v>1.0431779389989515E-2</v>
      </c>
      <c r="Q32" s="27">
        <f t="shared" ca="1" si="7"/>
        <v>1.043358385004467E-2</v>
      </c>
      <c r="R32" s="27">
        <f t="shared" ca="1" si="7"/>
        <v>40.966691506299867</v>
      </c>
      <c r="S32" s="27">
        <f t="shared" ca="1" si="7"/>
        <v>40.967238805398893</v>
      </c>
      <c r="T32" s="27">
        <f t="shared" ca="1" si="7"/>
        <v>-6.3430798696012971</v>
      </c>
      <c r="U32" s="27">
        <f t="shared" ca="1" si="7"/>
        <v>-12.653498642599516</v>
      </c>
      <c r="V32" s="27">
        <f t="shared" ca="1" si="7"/>
        <v>-12.653497592600615</v>
      </c>
      <c r="W32" s="27">
        <f t="shared" ca="1" si="7"/>
        <v>-18.303116842301279</v>
      </c>
      <c r="X32" s="27">
        <f t="shared" ca="1" si="7"/>
        <v>-18.30281639489931</v>
      </c>
      <c r="Y32" s="27">
        <f t="shared" ca="1" si="8"/>
        <v>-1.3404716964005274</v>
      </c>
      <c r="Z32" s="27">
        <f t="shared" ca="1" si="8"/>
        <v>-1.3404705711000133</v>
      </c>
      <c r="AA32" s="27">
        <f t="shared" ca="1" si="8"/>
        <v>-1.3383453124015432</v>
      </c>
      <c r="AB32" s="27">
        <f t="shared" ca="1" si="8"/>
        <v>-1.3382850457010136</v>
      </c>
      <c r="AC32" s="27">
        <f t="shared" ca="1" si="8"/>
        <v>-4.326954752700658</v>
      </c>
      <c r="AD32" s="27">
        <f t="shared" ca="1" si="8"/>
        <v>-7.7275491063992376</v>
      </c>
      <c r="AE32" s="27">
        <f t="shared" ca="1" si="8"/>
        <v>-7.7269503626002916</v>
      </c>
      <c r="AF32" s="27">
        <f t="shared" ca="1" si="8"/>
        <v>-6.0138365849979891</v>
      </c>
      <c r="AG32" s="27">
        <f t="shared" ca="1" si="8"/>
        <v>-6.0134847274994172</v>
      </c>
    </row>
    <row r="33" spans="1:33" x14ac:dyDescent="0.35">
      <c r="H33" s="21" t="s">
        <v>70</v>
      </c>
      <c r="I33" s="27">
        <f t="shared" ca="1" si="7"/>
        <v>0</v>
      </c>
      <c r="J33" s="27">
        <f t="shared" ca="1" si="7"/>
        <v>0</v>
      </c>
      <c r="K33" s="27">
        <f t="shared" ca="1" si="7"/>
        <v>0</v>
      </c>
      <c r="L33" s="27">
        <f t="shared" ca="1" si="7"/>
        <v>5.1160531999130399E-3</v>
      </c>
      <c r="M33" s="27">
        <f t="shared" ca="1" si="7"/>
        <v>5.4282194701045228E-3</v>
      </c>
      <c r="N33" s="27">
        <f t="shared" ca="1" si="7"/>
        <v>5.6263054707414994E-3</v>
      </c>
      <c r="O33" s="27">
        <f t="shared" ca="1" si="7"/>
        <v>5.883917729534005E-3</v>
      </c>
      <c r="P33" s="27">
        <f t="shared" ca="1" si="7"/>
        <v>6.1664089794248866E-3</v>
      </c>
      <c r="Q33" s="27">
        <f t="shared" ca="1" si="7"/>
        <v>6.5478186697873753E-3</v>
      </c>
      <c r="R33" s="27">
        <f t="shared" ca="1" si="7"/>
        <v>7.2867867111199303E-3</v>
      </c>
      <c r="S33" s="27">
        <f t="shared" ca="1" si="7"/>
        <v>7.5602442902891198E-3</v>
      </c>
      <c r="T33" s="27">
        <f t="shared" ca="1" si="7"/>
        <v>1.0626185649925901E-2</v>
      </c>
      <c r="U33" s="27">
        <f t="shared" ca="1" si="7"/>
        <v>1.0829861461388646E-2</v>
      </c>
      <c r="V33" s="27">
        <f t="shared" ca="1" si="7"/>
        <v>1.1098767390194553E-2</v>
      </c>
      <c r="W33" s="27">
        <f t="shared" ca="1" si="7"/>
        <v>1.6713309200440563E-2</v>
      </c>
      <c r="X33" s="27">
        <f t="shared" ca="1" si="7"/>
        <v>2.0912704339934862E-2</v>
      </c>
      <c r="Y33" s="27">
        <f t="shared" ca="1" si="8"/>
        <v>-3.6604671471004622</v>
      </c>
      <c r="Z33" s="27">
        <f t="shared" ca="1" si="8"/>
        <v>-3.6603315810998538</v>
      </c>
      <c r="AA33" s="27">
        <f t="shared" ca="1" si="8"/>
        <v>-3.653370678198371</v>
      </c>
      <c r="AB33" s="27">
        <f t="shared" ca="1" si="8"/>
        <v>-3.6533936575997359</v>
      </c>
      <c r="AC33" s="27">
        <f t="shared" ca="1" si="8"/>
        <v>-17.921660623401294</v>
      </c>
      <c r="AD33" s="27">
        <f t="shared" ca="1" si="8"/>
        <v>-17.921460224501061</v>
      </c>
      <c r="AE33" s="27">
        <f t="shared" ca="1" si="8"/>
        <v>-17.921399590200053</v>
      </c>
      <c r="AF33" s="27">
        <f t="shared" ca="1" si="8"/>
        <v>-33.279992008099725</v>
      </c>
      <c r="AG33" s="27">
        <f t="shared" ca="1" si="8"/>
        <v>-33.279820392700458</v>
      </c>
    </row>
    <row r="34" spans="1:33" x14ac:dyDescent="0.35">
      <c r="H34" s="21" t="s">
        <v>52</v>
      </c>
      <c r="I34" s="27">
        <f t="shared" ca="1" si="7"/>
        <v>0</v>
      </c>
      <c r="J34" s="27">
        <f t="shared" ca="1" si="7"/>
        <v>0</v>
      </c>
      <c r="K34" s="27">
        <f t="shared" ca="1" si="7"/>
        <v>0</v>
      </c>
      <c r="L34" s="27">
        <f t="shared" ca="1" si="7"/>
        <v>0</v>
      </c>
      <c r="M34" s="27">
        <f t="shared" ca="1" si="7"/>
        <v>0</v>
      </c>
      <c r="N34" s="27">
        <f t="shared" ca="1" si="7"/>
        <v>0</v>
      </c>
      <c r="O34" s="27">
        <f t="shared" ca="1" si="7"/>
        <v>0</v>
      </c>
      <c r="P34" s="27">
        <f t="shared" ca="1" si="7"/>
        <v>0</v>
      </c>
      <c r="Q34" s="27">
        <f t="shared" ca="1" si="7"/>
        <v>0</v>
      </c>
      <c r="R34" s="27">
        <f t="shared" ca="1" si="7"/>
        <v>0</v>
      </c>
      <c r="S34" s="27">
        <f t="shared" ca="1" si="7"/>
        <v>0</v>
      </c>
      <c r="T34" s="27">
        <f t="shared" ca="1" si="7"/>
        <v>0</v>
      </c>
      <c r="U34" s="27">
        <f t="shared" ca="1" si="7"/>
        <v>0</v>
      </c>
      <c r="V34" s="27">
        <f t="shared" ca="1" si="7"/>
        <v>0</v>
      </c>
      <c r="W34" s="27">
        <f t="shared" ca="1" si="7"/>
        <v>0</v>
      </c>
      <c r="X34" s="27">
        <f t="shared" ca="1" si="7"/>
        <v>0</v>
      </c>
      <c r="Y34" s="27">
        <f t="shared" ca="1" si="8"/>
        <v>0</v>
      </c>
      <c r="Z34" s="27">
        <f t="shared" ca="1" si="8"/>
        <v>0</v>
      </c>
      <c r="AA34" s="27">
        <f t="shared" ca="1" si="8"/>
        <v>0</v>
      </c>
      <c r="AB34" s="27">
        <f t="shared" ca="1" si="8"/>
        <v>0</v>
      </c>
      <c r="AC34" s="27">
        <f t="shared" ca="1" si="8"/>
        <v>0</v>
      </c>
      <c r="AD34" s="27">
        <f t="shared" ca="1" si="8"/>
        <v>0</v>
      </c>
      <c r="AE34" s="27">
        <f t="shared" ca="1" si="8"/>
        <v>0</v>
      </c>
      <c r="AF34" s="27">
        <f t="shared" ca="1" si="8"/>
        <v>0</v>
      </c>
      <c r="AG34" s="27">
        <f t="shared" ca="1" si="8"/>
        <v>0</v>
      </c>
    </row>
    <row r="36" spans="1:33" x14ac:dyDescent="0.35">
      <c r="H36" s="21" t="s">
        <v>67</v>
      </c>
      <c r="I36" s="27">
        <f t="shared" ref="I36:X38" ca="1" si="9">-SUMIFS(OFFSET(INDIRECT("'"&amp;$E$1 &amp; "_Capacity'!C:C"), 0, I$1), INDIRECT("'"&amp;$E$1 &amp; "_Capacity'!B:B"),$H36, INDIRECT("'"&amp;$E$1 &amp; "_Capacity'!A:A"),$B$21) +SUMIFS(OFFSET(INDIRECT("'"&amp;$C$1 &amp; "_Capacity'!C:C"), 0, I$1), INDIRECT("'"&amp;$C$1 &amp; "_Capacity'!B:B"),$H36, INDIRECT("'"&amp;$C$1 &amp; "_Capacity'!A:A"),$B$21)</f>
        <v>4.9317273599740474E-3</v>
      </c>
      <c r="J36" s="27">
        <f t="shared" ca="1" si="9"/>
        <v>4.9490399000546859E-3</v>
      </c>
      <c r="K36" s="27">
        <f t="shared" ca="1" si="9"/>
        <v>4.94936148004399E-3</v>
      </c>
      <c r="L36" s="27">
        <f t="shared" ca="1" si="9"/>
        <v>4.9494722899225962E-3</v>
      </c>
      <c r="M36" s="27">
        <f t="shared" ca="1" si="9"/>
        <v>4.9546599600489571E-3</v>
      </c>
      <c r="N36" s="27">
        <f t="shared" ca="1" si="9"/>
        <v>7.0274974700055282E-3</v>
      </c>
      <c r="O36" s="27">
        <f t="shared" ca="1" si="9"/>
        <v>9.1444004399932055E-3</v>
      </c>
      <c r="P36" s="27">
        <f t="shared" ca="1" si="9"/>
        <v>1.0431779389989515E-2</v>
      </c>
      <c r="Q36" s="27">
        <f t="shared" ca="1" si="9"/>
        <v>1.043358385004467E-2</v>
      </c>
      <c r="R36" s="27">
        <f t="shared" ca="1" si="9"/>
        <v>40.966691506299867</v>
      </c>
      <c r="S36" s="27">
        <f t="shared" ca="1" si="9"/>
        <v>40.967238805398893</v>
      </c>
      <c r="T36" s="27">
        <f t="shared" ca="1" si="9"/>
        <v>-6.3430798696012971</v>
      </c>
      <c r="U36" s="27">
        <f t="shared" ca="1" si="9"/>
        <v>-12.653498642599516</v>
      </c>
      <c r="V36" s="27">
        <f t="shared" ca="1" si="9"/>
        <v>-12.653497592600615</v>
      </c>
      <c r="W36" s="27">
        <f t="shared" ca="1" si="9"/>
        <v>-18.303116842301279</v>
      </c>
      <c r="X36" s="27">
        <f t="shared" ca="1" si="9"/>
        <v>-18.30281639489931</v>
      </c>
      <c r="Y36" s="27">
        <f t="shared" ref="Y36:AG38" ca="1" si="10">-SUMIFS(OFFSET(INDIRECT("'"&amp;$E$1 &amp; "_Capacity'!C:C"), 0, Y$1), INDIRECT("'"&amp;$E$1 &amp; "_Capacity'!B:B"),$H36, INDIRECT("'"&amp;$E$1 &amp; "_Capacity'!A:A"),$B$21) +SUMIFS(OFFSET(INDIRECT("'"&amp;$C$1 &amp; "_Capacity'!C:C"), 0, Y$1), INDIRECT("'"&amp;$C$1 &amp; "_Capacity'!B:B"),$H36, INDIRECT("'"&amp;$C$1 &amp; "_Capacity'!A:A"),$B$21)</f>
        <v>-1.3404716964005274</v>
      </c>
      <c r="Z36" s="27">
        <f t="shared" ca="1" si="10"/>
        <v>-1.3404705711000133</v>
      </c>
      <c r="AA36" s="27">
        <f t="shared" ca="1" si="10"/>
        <v>-1.3383453124015432</v>
      </c>
      <c r="AB36" s="27">
        <f t="shared" ca="1" si="10"/>
        <v>-1.3382850457010136</v>
      </c>
      <c r="AC36" s="27">
        <f t="shared" ca="1" si="10"/>
        <v>-4.326954752700658</v>
      </c>
      <c r="AD36" s="27">
        <f t="shared" ca="1" si="10"/>
        <v>-7.7275491063992376</v>
      </c>
      <c r="AE36" s="27">
        <f t="shared" ca="1" si="10"/>
        <v>-7.7269503626002916</v>
      </c>
      <c r="AF36" s="27">
        <f t="shared" ca="1" si="10"/>
        <v>-6.0138365849979891</v>
      </c>
      <c r="AG36" s="27">
        <f t="shared" ca="1" si="10"/>
        <v>-6.0134847274994172</v>
      </c>
    </row>
    <row r="37" spans="1:33" x14ac:dyDescent="0.35">
      <c r="H37" s="21" t="s">
        <v>113</v>
      </c>
      <c r="I37" s="27">
        <f t="shared" ca="1" si="9"/>
        <v>0</v>
      </c>
      <c r="J37" s="27">
        <f t="shared" ca="1" si="9"/>
        <v>0</v>
      </c>
      <c r="K37" s="27">
        <f t="shared" ca="1" si="9"/>
        <v>0</v>
      </c>
      <c r="L37" s="27">
        <f t="shared" ca="1" si="9"/>
        <v>5.116053199799353E-3</v>
      </c>
      <c r="M37" s="27">
        <f t="shared" ca="1" si="9"/>
        <v>5.4282194696497754E-3</v>
      </c>
      <c r="N37" s="27">
        <f t="shared" ca="1" si="9"/>
        <v>5.6263054702867521E-3</v>
      </c>
      <c r="O37" s="27">
        <f t="shared" ca="1" si="9"/>
        <v>5.883917729534005E-3</v>
      </c>
      <c r="P37" s="27">
        <f t="shared" ca="1" si="9"/>
        <v>6.1664089794248866E-3</v>
      </c>
      <c r="Q37" s="27">
        <f t="shared" ca="1" si="9"/>
        <v>6.5478186702421226E-3</v>
      </c>
      <c r="R37" s="27">
        <f t="shared" ca="1" si="9"/>
        <v>7.2867867106651829E-3</v>
      </c>
      <c r="S37" s="27">
        <f t="shared" ca="1" si="9"/>
        <v>7.5602442893796251E-3</v>
      </c>
      <c r="T37" s="27">
        <f t="shared" ca="1" si="9"/>
        <v>1.0626185650380648E-2</v>
      </c>
      <c r="U37" s="27">
        <f t="shared" ca="1" si="9"/>
        <v>1.0829861460024404E-2</v>
      </c>
      <c r="V37" s="27">
        <f t="shared" ca="1" si="9"/>
        <v>1.10987673906493E-2</v>
      </c>
      <c r="W37" s="27">
        <f t="shared" ca="1" si="9"/>
        <v>1.6713309199985815E-2</v>
      </c>
      <c r="X37" s="27">
        <f t="shared" ca="1" si="9"/>
        <v>2.0912704339934862E-2</v>
      </c>
      <c r="Y37" s="27">
        <f t="shared" ca="1" si="10"/>
        <v>-3.6604671471004622</v>
      </c>
      <c r="Z37" s="27">
        <f t="shared" ca="1" si="10"/>
        <v>-3.6603315810989443</v>
      </c>
      <c r="AA37" s="27">
        <f t="shared" ca="1" si="10"/>
        <v>-3.653370678198371</v>
      </c>
      <c r="AB37" s="27">
        <f t="shared" ca="1" si="10"/>
        <v>-3.6533936575997359</v>
      </c>
      <c r="AC37" s="27">
        <f t="shared" ca="1" si="10"/>
        <v>-17.921660623401294</v>
      </c>
      <c r="AD37" s="27">
        <f t="shared" ca="1" si="10"/>
        <v>-17.921460224501061</v>
      </c>
      <c r="AE37" s="27">
        <f t="shared" ca="1" si="10"/>
        <v>-17.921399590200963</v>
      </c>
      <c r="AF37" s="27">
        <f t="shared" ca="1" si="10"/>
        <v>-33.279992008100635</v>
      </c>
      <c r="AG37" s="27">
        <f t="shared" ca="1" si="10"/>
        <v>-33.279820392700458</v>
      </c>
    </row>
    <row r="38" spans="1:33" x14ac:dyDescent="0.35">
      <c r="H38" s="21" t="s">
        <v>72</v>
      </c>
      <c r="I38" s="27">
        <f t="shared" ca="1" si="9"/>
        <v>0</v>
      </c>
      <c r="J38" s="27">
        <f t="shared" ca="1" si="9"/>
        <v>0</v>
      </c>
      <c r="K38" s="27">
        <f t="shared" ca="1" si="9"/>
        <v>0</v>
      </c>
      <c r="L38" s="27">
        <f t="shared" ca="1" si="9"/>
        <v>0</v>
      </c>
      <c r="M38" s="27">
        <f t="shared" ca="1" si="9"/>
        <v>0</v>
      </c>
      <c r="N38" s="27">
        <f t="shared" ca="1" si="9"/>
        <v>0</v>
      </c>
      <c r="O38" s="27">
        <f t="shared" ca="1" si="9"/>
        <v>0</v>
      </c>
      <c r="P38" s="27">
        <f t="shared" ca="1" si="9"/>
        <v>0</v>
      </c>
      <c r="Q38" s="27">
        <f t="shared" ca="1" si="9"/>
        <v>0</v>
      </c>
      <c r="R38" s="27">
        <f t="shared" ca="1" si="9"/>
        <v>0</v>
      </c>
      <c r="S38" s="27">
        <f t="shared" ca="1" si="9"/>
        <v>0</v>
      </c>
      <c r="T38" s="27">
        <f t="shared" ca="1" si="9"/>
        <v>0</v>
      </c>
      <c r="U38" s="27">
        <f t="shared" ca="1" si="9"/>
        <v>0</v>
      </c>
      <c r="V38" s="27">
        <f t="shared" ca="1" si="9"/>
        <v>0</v>
      </c>
      <c r="W38" s="27">
        <f t="shared" ca="1" si="9"/>
        <v>0</v>
      </c>
      <c r="X38" s="27">
        <f t="shared" ca="1" si="9"/>
        <v>0</v>
      </c>
      <c r="Y38" s="27">
        <f t="shared" ca="1" si="10"/>
        <v>0</v>
      </c>
      <c r="Z38" s="27">
        <f t="shared" ca="1" si="10"/>
        <v>0</v>
      </c>
      <c r="AA38" s="27">
        <f t="shared" ca="1" si="10"/>
        <v>0</v>
      </c>
      <c r="AB38" s="27">
        <f t="shared" ca="1" si="10"/>
        <v>0</v>
      </c>
      <c r="AC38" s="27">
        <f t="shared" ca="1" si="10"/>
        <v>0</v>
      </c>
      <c r="AD38" s="27">
        <f t="shared" ca="1" si="10"/>
        <v>0</v>
      </c>
      <c r="AE38" s="27">
        <f t="shared" ca="1" si="10"/>
        <v>0</v>
      </c>
      <c r="AF38" s="27">
        <f t="shared" ca="1" si="10"/>
        <v>0</v>
      </c>
      <c r="AG38" s="27">
        <f t="shared" ca="1" si="10"/>
        <v>0</v>
      </c>
    </row>
    <row r="41" spans="1:33" ht="25" x14ac:dyDescent="0.6">
      <c r="A41" s="15" t="str">
        <f>B42&amp;" generation difference by year"</f>
        <v>NEM generation difference by year</v>
      </c>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row>
    <row r="42" spans="1:33" x14ac:dyDescent="0.35">
      <c r="A42" s="17" t="s">
        <v>80</v>
      </c>
      <c r="B42" s="9" t="s">
        <v>38</v>
      </c>
    </row>
    <row r="44" spans="1:33" x14ac:dyDescent="0.35">
      <c r="H44" t="s">
        <v>114</v>
      </c>
      <c r="I44" s="19" t="str">
        <f t="shared" ref="I44:AG44" si="11">I6</f>
        <v>2021-22</v>
      </c>
      <c r="J44" s="19" t="str">
        <f t="shared" si="11"/>
        <v>2022-23</v>
      </c>
      <c r="K44" s="19" t="str">
        <f t="shared" si="11"/>
        <v>2023-24</v>
      </c>
      <c r="L44" s="19" t="str">
        <f t="shared" si="11"/>
        <v>2024-25</v>
      </c>
      <c r="M44" s="19" t="str">
        <f t="shared" si="11"/>
        <v>2025-26</v>
      </c>
      <c r="N44" s="19" t="str">
        <f t="shared" si="11"/>
        <v>2026-27</v>
      </c>
      <c r="O44" s="19" t="str">
        <f t="shared" si="11"/>
        <v>2027-28</v>
      </c>
      <c r="P44" s="19" t="str">
        <f t="shared" si="11"/>
        <v>2028-29</v>
      </c>
      <c r="Q44" s="19" t="str">
        <f t="shared" si="11"/>
        <v>2029-30</v>
      </c>
      <c r="R44" s="19" t="str">
        <f t="shared" si="11"/>
        <v>2030-31</v>
      </c>
      <c r="S44" s="19" t="str">
        <f t="shared" si="11"/>
        <v>2031-32</v>
      </c>
      <c r="T44" s="19" t="str">
        <f t="shared" si="11"/>
        <v>2032-33</v>
      </c>
      <c r="U44" s="19" t="str">
        <f t="shared" si="11"/>
        <v>2033-34</v>
      </c>
      <c r="V44" s="19" t="str">
        <f t="shared" si="11"/>
        <v>2034-35</v>
      </c>
      <c r="W44" s="19" t="str">
        <f t="shared" si="11"/>
        <v>2035-36</v>
      </c>
      <c r="X44" s="19" t="str">
        <f t="shared" si="11"/>
        <v>2036-37</v>
      </c>
      <c r="Y44" s="19" t="str">
        <f t="shared" si="11"/>
        <v>2037-38</v>
      </c>
      <c r="Z44" s="19" t="str">
        <f t="shared" si="11"/>
        <v>2038-39</v>
      </c>
      <c r="AA44" s="19" t="str">
        <f t="shared" si="11"/>
        <v>2039-40</v>
      </c>
      <c r="AB44" s="19" t="str">
        <f t="shared" si="11"/>
        <v>2040-41</v>
      </c>
      <c r="AC44" s="19" t="str">
        <f t="shared" si="11"/>
        <v>2041-42</v>
      </c>
      <c r="AD44" s="19" t="str">
        <f t="shared" si="11"/>
        <v>2042-43</v>
      </c>
      <c r="AE44" s="19" t="str">
        <f t="shared" si="11"/>
        <v>2043-44</v>
      </c>
      <c r="AF44" s="19" t="str">
        <f t="shared" si="11"/>
        <v>2044-45</v>
      </c>
      <c r="AG44" s="19" t="str">
        <f t="shared" si="11"/>
        <v>2045-46</v>
      </c>
    </row>
    <row r="45" spans="1:33" x14ac:dyDescent="0.35">
      <c r="H45" s="21" t="s">
        <v>60</v>
      </c>
      <c r="I45" s="27">
        <f t="shared" ref="I45:X55" ca="1" si="12">-SUMIFS(OFFSET(INDIRECT("'"&amp;$E$1 &amp; "_Generation'!C:C"), 0, I$1), INDIRECT("'"&amp;$E$1 &amp; "_Generation'!B:B"),$H45, INDIRECT("'"&amp;$E$1 &amp; "_Generation'!A:A"),$B$42) + SUMIFS(OFFSET(INDIRECT("'"&amp;$C$1 &amp; "_Generation'!C:C"), 0, I$1), INDIRECT("'"&amp;$C$1 &amp; "_Generation'!B:B"),$H45, INDIRECT("'"&amp;$C$1 &amp; "_Generation'!A:A"),$B$42)</f>
        <v>8.909999999741558E-2</v>
      </c>
      <c r="J45" s="27">
        <f t="shared" ca="1" si="12"/>
        <v>23.032400000010966</v>
      </c>
      <c r="K45" s="27">
        <f t="shared" ca="1" si="12"/>
        <v>22.258070000010775</v>
      </c>
      <c r="L45" s="27">
        <f t="shared" ca="1" si="12"/>
        <v>-326.5160399999877</v>
      </c>
      <c r="M45" s="27">
        <f t="shared" ca="1" si="12"/>
        <v>-866.30344000000332</v>
      </c>
      <c r="N45" s="27">
        <f t="shared" ca="1" si="12"/>
        <v>-914.72745999999461</v>
      </c>
      <c r="O45" s="27">
        <f t="shared" ca="1" si="12"/>
        <v>-967.95654000001377</v>
      </c>
      <c r="P45" s="27">
        <f t="shared" ca="1" si="12"/>
        <v>-299.12679998630483</v>
      </c>
      <c r="Q45" s="27">
        <f t="shared" ca="1" si="12"/>
        <v>-261.77160998628824</v>
      </c>
      <c r="R45" s="27">
        <f t="shared" ca="1" si="12"/>
        <v>-208.99204998626374</v>
      </c>
      <c r="S45" s="27">
        <f t="shared" ca="1" si="12"/>
        <v>-250.4590999862121</v>
      </c>
      <c r="T45" s="27">
        <f t="shared" ca="1" si="12"/>
        <v>-68.607199986290652</v>
      </c>
      <c r="U45" s="27">
        <f t="shared" ca="1" si="12"/>
        <v>-49.667199986302876</v>
      </c>
      <c r="V45" s="27">
        <f t="shared" ca="1" si="12"/>
        <v>-54.124099986307556</v>
      </c>
      <c r="W45" s="27">
        <f t="shared" ca="1" si="12"/>
        <v>-24.534299986211408</v>
      </c>
      <c r="X45" s="27">
        <f t="shared" ca="1" si="12"/>
        <v>11.945800013709231</v>
      </c>
      <c r="Y45" s="27">
        <f t="shared" ref="Y45:AG55" ca="1" si="13">-SUMIFS(OFFSET(INDIRECT("'"&amp;$E$1 &amp; "_Generation'!C:C"), 0, Y$1), INDIRECT("'"&amp;$E$1 &amp; "_Generation'!B:B"),$H45, INDIRECT("'"&amp;$E$1 &amp; "_Generation'!A:A"),$B$42) + SUMIFS(OFFSET(INDIRECT("'"&amp;$C$1 &amp; "_Generation'!C:C"), 0, Y$1), INDIRECT("'"&amp;$C$1 &amp; "_Generation'!B:B"),$H45, INDIRECT("'"&amp;$C$1 &amp; "_Generation'!A:A"),$B$42)</f>
        <v>-4.0785999862928293</v>
      </c>
      <c r="Z45" s="27">
        <f t="shared" ca="1" si="13"/>
        <v>9.5599000136862742</v>
      </c>
      <c r="AA45" s="27">
        <f t="shared" ca="1" si="13"/>
        <v>4.6406000137867522</v>
      </c>
      <c r="AB45" s="27">
        <f t="shared" ca="1" si="13"/>
        <v>-31.120799986325437</v>
      </c>
      <c r="AC45" s="27">
        <f t="shared" ca="1" si="13"/>
        <v>-13.915299986296304</v>
      </c>
      <c r="AD45" s="27">
        <f t="shared" ca="1" si="13"/>
        <v>-0.82459998629201436</v>
      </c>
      <c r="AE45" s="27">
        <f t="shared" ca="1" si="13"/>
        <v>10.831300013789587</v>
      </c>
      <c r="AF45" s="27">
        <f t="shared" ca="1" si="13"/>
        <v>-2.7980999862938916</v>
      </c>
      <c r="AG45" s="27">
        <f t="shared" ca="1" si="13"/>
        <v>1.9196000137144438</v>
      </c>
    </row>
    <row r="46" spans="1:33" x14ac:dyDescent="0.35">
      <c r="H46" s="21" t="s">
        <v>68</v>
      </c>
      <c r="I46" s="27">
        <f t="shared" ca="1" si="12"/>
        <v>3.169999997044215E-2</v>
      </c>
      <c r="J46" s="27">
        <f t="shared" ca="1" si="12"/>
        <v>0.85240000000703731</v>
      </c>
      <c r="K46" s="27">
        <f t="shared" ca="1" si="12"/>
        <v>0.26990000000660075</v>
      </c>
      <c r="L46" s="27">
        <f t="shared" ca="1" si="12"/>
        <v>113.10549999999785</v>
      </c>
      <c r="M46" s="27">
        <f t="shared" ca="1" si="12"/>
        <v>405.06819999999425</v>
      </c>
      <c r="N46" s="27">
        <f t="shared" ca="1" si="12"/>
        <v>490.10269999999582</v>
      </c>
      <c r="O46" s="27">
        <f t="shared" ca="1" si="12"/>
        <v>496.27839999998469</v>
      </c>
      <c r="P46" s="27">
        <f t="shared" ca="1" si="12"/>
        <v>-54.388799993168504</v>
      </c>
      <c r="Q46" s="27">
        <f t="shared" ca="1" si="12"/>
        <v>-108.28779999318795</v>
      </c>
      <c r="R46" s="27">
        <f t="shared" ca="1" si="12"/>
        <v>-182.03579999319481</v>
      </c>
      <c r="S46" s="27">
        <f t="shared" ca="1" si="12"/>
        <v>-147.65309999314195</v>
      </c>
      <c r="T46" s="27">
        <f t="shared" ca="1" si="12"/>
        <v>-168.46359999318156</v>
      </c>
      <c r="U46" s="27">
        <f t="shared" ca="1" si="12"/>
        <v>-160.45859999318054</v>
      </c>
      <c r="V46" s="27">
        <f t="shared" ca="1" si="12"/>
        <v>-144.17179999317887</v>
      </c>
      <c r="W46" s="27">
        <f t="shared" ca="1" si="12"/>
        <v>-115.04849999313592</v>
      </c>
      <c r="X46" s="27">
        <f t="shared" ca="1" si="12"/>
        <v>-92.877599993178592</v>
      </c>
      <c r="Y46" s="27">
        <f t="shared" ca="1" si="13"/>
        <v>-83.281699993178336</v>
      </c>
      <c r="Z46" s="27">
        <f t="shared" ca="1" si="13"/>
        <v>-49.038599993185926</v>
      </c>
      <c r="AA46" s="27">
        <f t="shared" ca="1" si="13"/>
        <v>-63.734999993139354</v>
      </c>
      <c r="AB46" s="27">
        <f t="shared" ca="1" si="13"/>
        <v>-71.316499993186881</v>
      </c>
      <c r="AC46" s="27">
        <f t="shared" ca="1" si="13"/>
        <v>-34.944199993176881</v>
      </c>
      <c r="AD46" s="27">
        <f t="shared" ca="1" si="13"/>
        <v>3.9816000068203721</v>
      </c>
      <c r="AE46" s="27">
        <f t="shared" ca="1" si="13"/>
        <v>-6.7959999931481434</v>
      </c>
      <c r="AF46" s="27">
        <f t="shared" ca="1" si="13"/>
        <v>-14.47509999318936</v>
      </c>
      <c r="AG46" s="27">
        <f t="shared" ca="1" si="13"/>
        <v>-2.4367999931782833</v>
      </c>
    </row>
    <row r="47" spans="1:33" x14ac:dyDescent="0.35">
      <c r="H47" s="21" t="s">
        <v>18</v>
      </c>
      <c r="I47" s="27">
        <f t="shared" ca="1" si="12"/>
        <v>1.5060199999879842E-2</v>
      </c>
      <c r="J47" s="27">
        <f t="shared" ca="1" si="12"/>
        <v>4.7467648696510878E-3</v>
      </c>
      <c r="K47" s="27">
        <f t="shared" ca="1" si="12"/>
        <v>2.9809196799078563E-2</v>
      </c>
      <c r="L47" s="27">
        <f t="shared" ca="1" si="12"/>
        <v>-10.288216268520273</v>
      </c>
      <c r="M47" s="27">
        <f t="shared" ca="1" si="12"/>
        <v>5.161390160310475E-3</v>
      </c>
      <c r="N47" s="27">
        <f t="shared" ca="1" si="12"/>
        <v>5.1578457298546709E-3</v>
      </c>
      <c r="O47" s="27">
        <f t="shared" ca="1" si="12"/>
        <v>5.2238403995943372E-3</v>
      </c>
      <c r="P47" s="27">
        <f t="shared" ca="1" si="12"/>
        <v>5.3500045898999815E-3</v>
      </c>
      <c r="Q47" s="27">
        <f t="shared" ca="1" si="12"/>
        <v>5.7031319302041084E-3</v>
      </c>
      <c r="R47" s="27">
        <f t="shared" ca="1" si="12"/>
        <v>-4.4526923002194962E-3</v>
      </c>
      <c r="S47" s="27">
        <f t="shared" ca="1" si="12"/>
        <v>6.7890002999320131E-3</v>
      </c>
      <c r="T47" s="27">
        <f t="shared" ca="1" si="12"/>
        <v>-68.046384601601858</v>
      </c>
      <c r="U47" s="27">
        <f t="shared" ca="1" si="12"/>
        <v>-65.672508654552985</v>
      </c>
      <c r="V47" s="27">
        <f t="shared" ca="1" si="12"/>
        <v>5.7926194747005866</v>
      </c>
      <c r="W47" s="27">
        <f t="shared" ca="1" si="12"/>
        <v>17.722988741901645</v>
      </c>
      <c r="X47" s="27">
        <f t="shared" ca="1" si="12"/>
        <v>4.7714184831984312</v>
      </c>
      <c r="Y47" s="27">
        <f t="shared" ca="1" si="13"/>
        <v>5.2362946002995159</v>
      </c>
      <c r="Z47" s="27">
        <f t="shared" ca="1" si="13"/>
        <v>30.7255576931002</v>
      </c>
      <c r="AA47" s="27">
        <f t="shared" ca="1" si="13"/>
        <v>24.689295933999347</v>
      </c>
      <c r="AB47" s="27">
        <f t="shared" ca="1" si="13"/>
        <v>9.6663843315009217</v>
      </c>
      <c r="AC47" s="27">
        <f t="shared" ca="1" si="13"/>
        <v>-20.224673302899646</v>
      </c>
      <c r="AD47" s="27">
        <f t="shared" ca="1" si="13"/>
        <v>65.421700000000783</v>
      </c>
      <c r="AE47" s="27">
        <f t="shared" ca="1" si="13"/>
        <v>59.266434166500403</v>
      </c>
      <c r="AF47" s="27">
        <f t="shared" ca="1" si="13"/>
        <v>41.990885334200357</v>
      </c>
      <c r="AG47" s="27">
        <f t="shared" ca="1" si="13"/>
        <v>59.024067324100542</v>
      </c>
    </row>
    <row r="48" spans="1:33" x14ac:dyDescent="0.35">
      <c r="H48" s="21" t="s">
        <v>30</v>
      </c>
      <c r="I48" s="27">
        <f t="shared" ca="1" si="12"/>
        <v>1.2994999999591528E-3</v>
      </c>
      <c r="J48" s="27">
        <f t="shared" ca="1" si="12"/>
        <v>-9.5599999997375562E-4</v>
      </c>
      <c r="K48" s="27">
        <f t="shared" ca="1" si="12"/>
        <v>-2.2010000000136642E-3</v>
      </c>
      <c r="L48" s="27">
        <f t="shared" ca="1" si="12"/>
        <v>-1.7813000000046486E-3</v>
      </c>
      <c r="M48" s="27">
        <f t="shared" ca="1" si="12"/>
        <v>3.0106498999771247E-4</v>
      </c>
      <c r="N48" s="27">
        <f t="shared" ca="1" si="12"/>
        <v>-0.93082670000001144</v>
      </c>
      <c r="O48" s="27">
        <f t="shared" ca="1" si="12"/>
        <v>3.5932200000004855E-2</v>
      </c>
      <c r="P48" s="27">
        <f t="shared" ca="1" si="12"/>
        <v>2.5396327998805646E-4</v>
      </c>
      <c r="Q48" s="27">
        <f t="shared" ca="1" si="12"/>
        <v>-6.6881000000051927E-3</v>
      </c>
      <c r="R48" s="27">
        <f t="shared" ca="1" si="12"/>
        <v>-8.1561100000001829E-2</v>
      </c>
      <c r="S48" s="27">
        <f t="shared" ca="1" si="12"/>
        <v>-0.43847900000000095</v>
      </c>
      <c r="T48" s="27">
        <f t="shared" ca="1" si="12"/>
        <v>-3.4808579999999836</v>
      </c>
      <c r="U48" s="27">
        <f t="shared" ca="1" si="12"/>
        <v>-1.2896829999998971</v>
      </c>
      <c r="V48" s="27">
        <f t="shared" ca="1" si="12"/>
        <v>1.4239840000009849</v>
      </c>
      <c r="W48" s="27">
        <f t="shared" ca="1" si="12"/>
        <v>0.67215999999999099</v>
      </c>
      <c r="X48" s="27">
        <f t="shared" ca="1" si="12"/>
        <v>0.35341499999999826</v>
      </c>
      <c r="Y48" s="27">
        <f t="shared" ca="1" si="13"/>
        <v>0.71390999999999849</v>
      </c>
      <c r="Z48" s="27">
        <f t="shared" ca="1" si="13"/>
        <v>2.2560200000000066</v>
      </c>
      <c r="AA48" s="27">
        <f t="shared" ca="1" si="13"/>
        <v>0</v>
      </c>
      <c r="AB48" s="27">
        <f t="shared" ca="1" si="13"/>
        <v>0</v>
      </c>
      <c r="AC48" s="27">
        <f t="shared" ca="1" si="13"/>
        <v>0</v>
      </c>
      <c r="AD48" s="27">
        <f t="shared" ca="1" si="13"/>
        <v>0</v>
      </c>
      <c r="AE48" s="27">
        <f t="shared" ca="1" si="13"/>
        <v>0</v>
      </c>
      <c r="AF48" s="27">
        <f t="shared" ca="1" si="13"/>
        <v>0</v>
      </c>
      <c r="AG48" s="27">
        <f t="shared" ca="1" si="13"/>
        <v>0</v>
      </c>
    </row>
    <row r="49" spans="8:33" x14ac:dyDescent="0.35">
      <c r="H49" s="21" t="s">
        <v>63</v>
      </c>
      <c r="I49" s="27">
        <f t="shared" ca="1" si="12"/>
        <v>8.1888703266059792E-3</v>
      </c>
      <c r="J49" s="27">
        <f t="shared" ca="1" si="12"/>
        <v>8.5474276228069357E-2</v>
      </c>
      <c r="K49" s="27">
        <f t="shared" ca="1" si="12"/>
        <v>7.9298173870085975E-3</v>
      </c>
      <c r="L49" s="27">
        <f t="shared" ca="1" si="12"/>
        <v>-1.7464601412260308</v>
      </c>
      <c r="M49" s="27">
        <f t="shared" ca="1" si="12"/>
        <v>-5.1282307619997525E-3</v>
      </c>
      <c r="N49" s="27">
        <f t="shared" ca="1" si="12"/>
        <v>-1.2650728705549898</v>
      </c>
      <c r="O49" s="27">
        <f t="shared" ca="1" si="12"/>
        <v>-0.74336824842199878</v>
      </c>
      <c r="P49" s="27">
        <f t="shared" ca="1" si="12"/>
        <v>6.5385314910002545E-3</v>
      </c>
      <c r="Q49" s="27">
        <f t="shared" ca="1" si="12"/>
        <v>7.0574570130000902E-3</v>
      </c>
      <c r="R49" s="27">
        <f t="shared" ca="1" si="12"/>
        <v>-0.34515496588997863</v>
      </c>
      <c r="S49" s="27">
        <f t="shared" ca="1" si="12"/>
        <v>-0.53993662618601057</v>
      </c>
      <c r="T49" s="27">
        <f t="shared" ca="1" si="12"/>
        <v>-4.789722693676822</v>
      </c>
      <c r="U49" s="27">
        <f t="shared" ca="1" si="12"/>
        <v>-9.8017775486680137</v>
      </c>
      <c r="V49" s="27">
        <f t="shared" ca="1" si="12"/>
        <v>0.22222118703402316</v>
      </c>
      <c r="W49" s="27">
        <f t="shared" ca="1" si="12"/>
        <v>9.1760375791600381</v>
      </c>
      <c r="X49" s="27">
        <f t="shared" ca="1" si="12"/>
        <v>2.1235887723088354</v>
      </c>
      <c r="Y49" s="27">
        <f t="shared" ca="1" si="13"/>
        <v>6.3594594120911552</v>
      </c>
      <c r="Z49" s="27">
        <f t="shared" ca="1" si="13"/>
        <v>14.397090758114018</v>
      </c>
      <c r="AA49" s="27">
        <f t="shared" ca="1" si="13"/>
        <v>9.5956598373309134</v>
      </c>
      <c r="AB49" s="27">
        <f t="shared" ca="1" si="13"/>
        <v>10.485848161135209</v>
      </c>
      <c r="AC49" s="27">
        <f t="shared" ca="1" si="13"/>
        <v>-22.100488175930423</v>
      </c>
      <c r="AD49" s="27">
        <f t="shared" ca="1" si="13"/>
        <v>-2.2277481674886985</v>
      </c>
      <c r="AE49" s="27">
        <f t="shared" ca="1" si="13"/>
        <v>11.628144320860883</v>
      </c>
      <c r="AF49" s="27">
        <f t="shared" ca="1" si="13"/>
        <v>-3.2025300394698206</v>
      </c>
      <c r="AG49" s="27">
        <f t="shared" ca="1" si="13"/>
        <v>1.2995867581616949</v>
      </c>
    </row>
    <row r="50" spans="8:33" x14ac:dyDescent="0.35">
      <c r="H50" s="21" t="s">
        <v>62</v>
      </c>
      <c r="I50" s="27">
        <f t="shared" ca="1" si="12"/>
        <v>-1.501300002928474E-3</v>
      </c>
      <c r="J50" s="27">
        <f t="shared" ca="1" si="12"/>
        <v>-0.74214249999749882</v>
      </c>
      <c r="K50" s="27">
        <f t="shared" ca="1" si="12"/>
        <v>-0.21692499999880965</v>
      </c>
      <c r="L50" s="27">
        <f t="shared" ca="1" si="12"/>
        <v>23.542383499998323</v>
      </c>
      <c r="M50" s="27">
        <f t="shared" ca="1" si="12"/>
        <v>92.786765614004253</v>
      </c>
      <c r="N50" s="27">
        <f t="shared" ca="1" si="12"/>
        <v>110.05429200000253</v>
      </c>
      <c r="O50" s="27">
        <f t="shared" ca="1" si="12"/>
        <v>89.106072941760431</v>
      </c>
      <c r="P50" s="27">
        <f t="shared" ca="1" si="12"/>
        <v>23.930097483636928</v>
      </c>
      <c r="Q50" s="27">
        <f t="shared" ca="1" si="12"/>
        <v>8.6587600000020757</v>
      </c>
      <c r="R50" s="27">
        <f t="shared" ca="1" si="12"/>
        <v>-16.622484199993778</v>
      </c>
      <c r="S50" s="27">
        <f t="shared" ca="1" si="12"/>
        <v>-22.1243250000025</v>
      </c>
      <c r="T50" s="27">
        <f t="shared" ca="1" si="12"/>
        <v>3.5708000000013271</v>
      </c>
      <c r="U50" s="27">
        <f t="shared" ca="1" si="12"/>
        <v>0.52538029999777791</v>
      </c>
      <c r="V50" s="27">
        <f t="shared" ca="1" si="12"/>
        <v>3.7242982999960077</v>
      </c>
      <c r="W50" s="27">
        <f t="shared" ca="1" si="12"/>
        <v>-2.2910917000026529</v>
      </c>
      <c r="X50" s="27">
        <f t="shared" ca="1" si="12"/>
        <v>0.53061699999670964</v>
      </c>
      <c r="Y50" s="27">
        <f t="shared" ca="1" si="13"/>
        <v>-2.741595999996207</v>
      </c>
      <c r="Z50" s="27">
        <f t="shared" ca="1" si="13"/>
        <v>1.0584150000049704</v>
      </c>
      <c r="AA50" s="27">
        <f t="shared" ca="1" si="13"/>
        <v>-0.33463300000221352</v>
      </c>
      <c r="AB50" s="27">
        <f t="shared" ca="1" si="13"/>
        <v>-3.7947540000022855</v>
      </c>
      <c r="AC50" s="27">
        <f t="shared" ca="1" si="13"/>
        <v>0.90416499999992084</v>
      </c>
      <c r="AD50" s="27">
        <f t="shared" ca="1" si="13"/>
        <v>-3.5979600000009668</v>
      </c>
      <c r="AE50" s="27">
        <f t="shared" ca="1" si="13"/>
        <v>-1.5643799999979819</v>
      </c>
      <c r="AF50" s="27">
        <f t="shared" ca="1" si="13"/>
        <v>-1.5442539999949076</v>
      </c>
      <c r="AG50" s="27">
        <f t="shared" ca="1" si="13"/>
        <v>-4.7457850000027975</v>
      </c>
    </row>
    <row r="51" spans="8:33" x14ac:dyDescent="0.35">
      <c r="H51" s="21" t="s">
        <v>66</v>
      </c>
      <c r="I51" s="27">
        <f t="shared" ca="1" si="12"/>
        <v>6.2399998205364682E-4</v>
      </c>
      <c r="J51" s="27">
        <f t="shared" ca="1" si="12"/>
        <v>0.12381192677275976</v>
      </c>
      <c r="K51" s="27">
        <f t="shared" ca="1" si="12"/>
        <v>0.56487362999905599</v>
      </c>
      <c r="L51" s="27">
        <f t="shared" ca="1" si="12"/>
        <v>15.42651750296136</v>
      </c>
      <c r="M51" s="27">
        <f t="shared" ca="1" si="12"/>
        <v>122.29761315653741</v>
      </c>
      <c r="N51" s="27">
        <f t="shared" ca="1" si="12"/>
        <v>149.75830769108143</v>
      </c>
      <c r="O51" s="27">
        <f t="shared" ca="1" si="12"/>
        <v>479.36314264257817</v>
      </c>
      <c r="P51" s="27">
        <f t="shared" ca="1" si="12"/>
        <v>189.43794552722102</v>
      </c>
      <c r="Q51" s="27">
        <f t="shared" ca="1" si="12"/>
        <v>-24.660462174622808</v>
      </c>
      <c r="R51" s="27">
        <f t="shared" ca="1" si="12"/>
        <v>-4.0322301758424146</v>
      </c>
      <c r="S51" s="27">
        <f t="shared" ca="1" si="12"/>
        <v>51.876258554948436</v>
      </c>
      <c r="T51" s="27">
        <f t="shared" ca="1" si="12"/>
        <v>-79.498436874942854</v>
      </c>
      <c r="U51" s="27">
        <f t="shared" ca="1" si="12"/>
        <v>-46.904514068322896</v>
      </c>
      <c r="V51" s="27">
        <f t="shared" ca="1" si="12"/>
        <v>-104.11997616591543</v>
      </c>
      <c r="W51" s="27">
        <f t="shared" ca="1" si="12"/>
        <v>-181.38828500080126</v>
      </c>
      <c r="X51" s="27">
        <f t="shared" ca="1" si="12"/>
        <v>-51.188953317658161</v>
      </c>
      <c r="Y51" s="27">
        <f t="shared" ca="1" si="13"/>
        <v>-65.341912922216579</v>
      </c>
      <c r="Z51" s="27">
        <f t="shared" ca="1" si="13"/>
        <v>-243.10103669814998</v>
      </c>
      <c r="AA51" s="27">
        <f t="shared" ca="1" si="13"/>
        <v>-188.66574375980417</v>
      </c>
      <c r="AB51" s="27">
        <f t="shared" ca="1" si="13"/>
        <v>-152.74948593114095</v>
      </c>
      <c r="AC51" s="27">
        <f t="shared" ca="1" si="13"/>
        <v>197.4579427108838</v>
      </c>
      <c r="AD51" s="27">
        <f t="shared" ca="1" si="13"/>
        <v>149.302689098884</v>
      </c>
      <c r="AE51" s="27">
        <f t="shared" ca="1" si="13"/>
        <v>69.971679737122031</v>
      </c>
      <c r="AF51" s="27">
        <f t="shared" ca="1" si="13"/>
        <v>136.68191663501784</v>
      </c>
      <c r="AG51" s="27">
        <f t="shared" ca="1" si="13"/>
        <v>185.76554284956364</v>
      </c>
    </row>
    <row r="52" spans="8:33" x14ac:dyDescent="0.35">
      <c r="H52" s="21" t="s">
        <v>65</v>
      </c>
      <c r="I52" s="27">
        <f t="shared" ca="1" si="12"/>
        <v>5.9300459197111195</v>
      </c>
      <c r="J52" s="27">
        <f t="shared" ca="1" si="12"/>
        <v>-17.062806877780531</v>
      </c>
      <c r="K52" s="27">
        <f t="shared" ca="1" si="12"/>
        <v>-14.724703515850706</v>
      </c>
      <c r="L52" s="27">
        <f t="shared" ca="1" si="12"/>
        <v>246.89485889809293</v>
      </c>
      <c r="M52" s="27">
        <f t="shared" ca="1" si="12"/>
        <v>459.0124178326987</v>
      </c>
      <c r="N52" s="27">
        <f t="shared" ca="1" si="12"/>
        <v>562.51038432688802</v>
      </c>
      <c r="O52" s="27">
        <f t="shared" ca="1" si="12"/>
        <v>240.70778763919952</v>
      </c>
      <c r="P52" s="27">
        <f t="shared" ca="1" si="12"/>
        <v>178.79563384065477</v>
      </c>
      <c r="Q52" s="27">
        <f t="shared" ca="1" si="12"/>
        <v>372.75277262601958</v>
      </c>
      <c r="R52" s="27">
        <f t="shared" ca="1" si="12"/>
        <v>304.10948665030446</v>
      </c>
      <c r="S52" s="27">
        <f t="shared" ca="1" si="12"/>
        <v>300.76128489384428</v>
      </c>
      <c r="T52" s="27">
        <f t="shared" ca="1" si="12"/>
        <v>343.22029137927166</v>
      </c>
      <c r="U52" s="27">
        <f t="shared" ca="1" si="12"/>
        <v>291.94062262069929</v>
      </c>
      <c r="V52" s="27">
        <f t="shared" ca="1" si="12"/>
        <v>237.60970793820161</v>
      </c>
      <c r="W52" s="27">
        <f t="shared" ca="1" si="12"/>
        <v>244.93116319819819</v>
      </c>
      <c r="X52" s="27">
        <f t="shared" ca="1" si="12"/>
        <v>82.069687528113718</v>
      </c>
      <c r="Y52" s="27">
        <f t="shared" ca="1" si="13"/>
        <v>99.611205286208133</v>
      </c>
      <c r="Z52" s="27">
        <f t="shared" ca="1" si="13"/>
        <v>213.05280461534858</v>
      </c>
      <c r="AA52" s="27">
        <f t="shared" ca="1" si="13"/>
        <v>193.41864758046722</v>
      </c>
      <c r="AB52" s="27">
        <f t="shared" ca="1" si="13"/>
        <v>216.52877056131547</v>
      </c>
      <c r="AC52" s="27">
        <f t="shared" ca="1" si="13"/>
        <v>-131.16502756444243</v>
      </c>
      <c r="AD52" s="27">
        <f t="shared" ca="1" si="13"/>
        <v>-227.0060419208603</v>
      </c>
      <c r="AE52" s="27">
        <f t="shared" ca="1" si="13"/>
        <v>-166.56500212703395</v>
      </c>
      <c r="AF52" s="27">
        <f t="shared" ca="1" si="13"/>
        <v>-180.04792036902654</v>
      </c>
      <c r="AG52" s="27">
        <f t="shared" ca="1" si="13"/>
        <v>-263.28004192033404</v>
      </c>
    </row>
    <row r="53" spans="8:33" x14ac:dyDescent="0.35">
      <c r="H53" s="21" t="s">
        <v>34</v>
      </c>
      <c r="I53" s="27">
        <f t="shared" ca="1" si="12"/>
        <v>5.3900607349959273E-2</v>
      </c>
      <c r="J53" s="27">
        <f t="shared" ca="1" si="12"/>
        <v>-2.1444143999900689E-2</v>
      </c>
      <c r="K53" s="27">
        <f t="shared" ca="1" si="12"/>
        <v>-0.11559843399987813</v>
      </c>
      <c r="L53" s="27">
        <f t="shared" ca="1" si="12"/>
        <v>-0.94075726849999342</v>
      </c>
      <c r="M53" s="27">
        <f t="shared" ca="1" si="12"/>
        <v>0.4824680469999123</v>
      </c>
      <c r="N53" s="27">
        <f t="shared" ca="1" si="12"/>
        <v>0.3863359405001745</v>
      </c>
      <c r="O53" s="27">
        <f t="shared" ca="1" si="12"/>
        <v>-1.0535570609999638</v>
      </c>
      <c r="P53" s="27">
        <f t="shared" ca="1" si="12"/>
        <v>-0.91939814049996471</v>
      </c>
      <c r="Q53" s="27">
        <f t="shared" ca="1" si="12"/>
        <v>-1.2933405997998761</v>
      </c>
      <c r="R53" s="27">
        <f t="shared" ca="1" si="12"/>
        <v>45.524802869100085</v>
      </c>
      <c r="S53" s="27">
        <f t="shared" ca="1" si="12"/>
        <v>47.84875483180133</v>
      </c>
      <c r="T53" s="27">
        <f t="shared" ca="1" si="12"/>
        <v>-7.0813608706998821</v>
      </c>
      <c r="U53" s="27">
        <f t="shared" ca="1" si="12"/>
        <v>-16.069993815301132</v>
      </c>
      <c r="V53" s="27">
        <f t="shared" ca="1" si="12"/>
        <v>-15.384700859702207</v>
      </c>
      <c r="W53" s="27">
        <f t="shared" ca="1" si="12"/>
        <v>-19.010826719400029</v>
      </c>
      <c r="X53" s="27">
        <f t="shared" ca="1" si="12"/>
        <v>-22.431816960898686</v>
      </c>
      <c r="Y53" s="27">
        <f t="shared" ca="1" si="13"/>
        <v>-5.3738018458989245</v>
      </c>
      <c r="Z53" s="27">
        <f t="shared" ca="1" si="13"/>
        <v>-3.4960210384997481</v>
      </c>
      <c r="AA53" s="27">
        <f t="shared" ca="1" si="13"/>
        <v>-2.3327854717990704</v>
      </c>
      <c r="AB53" s="27">
        <f t="shared" ca="1" si="13"/>
        <v>-3.4615315583996562</v>
      </c>
      <c r="AC53" s="27">
        <f t="shared" ca="1" si="13"/>
        <v>-10.486780641999758</v>
      </c>
      <c r="AD53" s="27">
        <f t="shared" ca="1" si="13"/>
        <v>-12.999946841000565</v>
      </c>
      <c r="AE53" s="27">
        <f t="shared" ca="1" si="13"/>
        <v>-12.104472934010118</v>
      </c>
      <c r="AF53" s="27">
        <f t="shared" ca="1" si="13"/>
        <v>-4.527465099001347</v>
      </c>
      <c r="AG53" s="27">
        <f t="shared" ca="1" si="13"/>
        <v>-2.8184571249967121</v>
      </c>
    </row>
    <row r="54" spans="8:33" x14ac:dyDescent="0.35">
      <c r="H54" s="21" t="s">
        <v>70</v>
      </c>
      <c r="I54" s="27">
        <f t="shared" ca="1" si="12"/>
        <v>6.6905000000190284E-3</v>
      </c>
      <c r="J54" s="27">
        <f t="shared" ca="1" si="12"/>
        <v>-0.31040069999998821</v>
      </c>
      <c r="K54" s="27">
        <f t="shared" ca="1" si="12"/>
        <v>-0.39944599999901698</v>
      </c>
      <c r="L54" s="27">
        <f t="shared" ca="1" si="12"/>
        <v>7.4516680369999051</v>
      </c>
      <c r="M54" s="27">
        <f t="shared" ca="1" si="12"/>
        <v>190.7543150818</v>
      </c>
      <c r="N54" s="27">
        <f t="shared" ca="1" si="12"/>
        <v>108.60035181290016</v>
      </c>
      <c r="O54" s="27">
        <f t="shared" ca="1" si="12"/>
        <v>203.02925383220008</v>
      </c>
      <c r="P54" s="27">
        <f t="shared" ca="1" si="12"/>
        <v>96.197163957100088</v>
      </c>
      <c r="Q54" s="27">
        <f t="shared" ca="1" si="12"/>
        <v>73.015805275799721</v>
      </c>
      <c r="R54" s="27">
        <f t="shared" ca="1" si="12"/>
        <v>-49.918536610899537</v>
      </c>
      <c r="S54" s="27">
        <f t="shared" ca="1" si="12"/>
        <v>-19.982875654500049</v>
      </c>
      <c r="T54" s="27">
        <f t="shared" ca="1" si="12"/>
        <v>32.92968310319975</v>
      </c>
      <c r="U54" s="27">
        <f t="shared" ca="1" si="12"/>
        <v>48.401693966699895</v>
      </c>
      <c r="V54" s="27">
        <f t="shared" ca="1" si="12"/>
        <v>8.8290064736011118</v>
      </c>
      <c r="W54" s="27">
        <f t="shared" ca="1" si="12"/>
        <v>4.7481597782998506</v>
      </c>
      <c r="X54" s="27">
        <f t="shared" ca="1" si="12"/>
        <v>2.8509853780997219</v>
      </c>
      <c r="Y54" s="27">
        <f t="shared" ca="1" si="13"/>
        <v>-19.258829257300022</v>
      </c>
      <c r="Z54" s="27">
        <f t="shared" ca="1" si="13"/>
        <v>-19.359014573898094</v>
      </c>
      <c r="AA54" s="27">
        <f t="shared" ca="1" si="13"/>
        <v>-17.668315713897755</v>
      </c>
      <c r="AB54" s="27">
        <f t="shared" ca="1" si="13"/>
        <v>-7.9069770295027411</v>
      </c>
      <c r="AC54" s="27">
        <f t="shared" ca="1" si="13"/>
        <v>-43.717832799698954</v>
      </c>
      <c r="AD54" s="27">
        <f t="shared" ca="1" si="13"/>
        <v>-57.437428518598608</v>
      </c>
      <c r="AE54" s="27">
        <f t="shared" ca="1" si="13"/>
        <v>-46.356865245303197</v>
      </c>
      <c r="AF54" s="27">
        <f t="shared" ca="1" si="13"/>
        <v>-83.026706182001362</v>
      </c>
      <c r="AG54" s="27">
        <f t="shared" ca="1" si="13"/>
        <v>-98.998613897500036</v>
      </c>
    </row>
    <row r="55" spans="8:33" x14ac:dyDescent="0.35">
      <c r="H55" s="21" t="s">
        <v>52</v>
      </c>
      <c r="I55" s="27">
        <f t="shared" ca="1" si="12"/>
        <v>7.6264620000031869E-2</v>
      </c>
      <c r="J55" s="27">
        <f t="shared" ca="1" si="12"/>
        <v>3.8085930000107737E-2</v>
      </c>
      <c r="K55" s="27">
        <f t="shared" ca="1" si="12"/>
        <v>1.5383790000100817E-2</v>
      </c>
      <c r="L55" s="27">
        <f t="shared" ca="1" si="12"/>
        <v>2.0636166899999751</v>
      </c>
      <c r="M55" s="27">
        <f t="shared" ca="1" si="12"/>
        <v>0.17320730999998091</v>
      </c>
      <c r="N55" s="27">
        <f t="shared" ca="1" si="12"/>
        <v>1.3945486099998732</v>
      </c>
      <c r="O55" s="27">
        <f t="shared" ca="1" si="12"/>
        <v>1.0581195399999501</v>
      </c>
      <c r="P55" s="27">
        <f t="shared" ca="1" si="12"/>
        <v>2.2010407000001351</v>
      </c>
      <c r="Q55" s="27">
        <f t="shared" ca="1" si="12"/>
        <v>6.3062950001040008E-2</v>
      </c>
      <c r="R55" s="27">
        <f t="shared" ca="1" si="12"/>
        <v>-0.63657427000089228</v>
      </c>
      <c r="S55" s="27">
        <f t="shared" ca="1" si="12"/>
        <v>1.9579279299998689</v>
      </c>
      <c r="T55" s="27">
        <f t="shared" ca="1" si="12"/>
        <v>1.1180524000000105</v>
      </c>
      <c r="U55" s="27">
        <f t="shared" ca="1" si="12"/>
        <v>-0.19796169999983704</v>
      </c>
      <c r="V55" s="27">
        <f t="shared" ca="1" si="12"/>
        <v>-0.26766039999972691</v>
      </c>
      <c r="W55" s="27">
        <f t="shared" ca="1" si="12"/>
        <v>1.3951650000012705</v>
      </c>
      <c r="X55" s="27">
        <f t="shared" ca="1" si="12"/>
        <v>-3.287520000094446E-2</v>
      </c>
      <c r="Y55" s="27">
        <f t="shared" ca="1" si="13"/>
        <v>-0.19164710000018204</v>
      </c>
      <c r="Z55" s="27">
        <f t="shared" ca="1" si="13"/>
        <v>0.58478939999918111</v>
      </c>
      <c r="AA55" s="27">
        <f t="shared" ca="1" si="13"/>
        <v>2.0969212999989395</v>
      </c>
      <c r="AB55" s="27">
        <f t="shared" ca="1" si="13"/>
        <v>1.6625458000007711</v>
      </c>
      <c r="AC55" s="27">
        <f t="shared" ca="1" si="13"/>
        <v>3.9079125000000658</v>
      </c>
      <c r="AD55" s="27">
        <f t="shared" ca="1" si="13"/>
        <v>5.6721433999998681</v>
      </c>
      <c r="AE55" s="27">
        <f t="shared" ca="1" si="13"/>
        <v>3.0433852000001025</v>
      </c>
      <c r="AF55" s="27">
        <f t="shared" ca="1" si="13"/>
        <v>3.8002768000010292</v>
      </c>
      <c r="AG55" s="27">
        <f t="shared" ca="1" si="13"/>
        <v>6.8897553000010703</v>
      </c>
    </row>
    <row r="57" spans="8:33" x14ac:dyDescent="0.35">
      <c r="H57" s="21" t="s">
        <v>67</v>
      </c>
      <c r="I57" s="27">
        <f t="shared" ref="I57:X59" ca="1" si="14">-SUMIFS(OFFSET(INDIRECT("'"&amp;$E$1 &amp; "_Generation'!C:C"), 0, I$1), INDIRECT("'"&amp;$E$1 &amp; "_Generation'!B:B"),$H57, INDIRECT("'"&amp;$E$1 &amp; "_Generation'!A:A"),$B$42) + SUMIFS(OFFSET(INDIRECT("'"&amp;$C$1 &amp; "_Generation'!C:C"), 0, I$1), INDIRECT("'"&amp;$C$1 &amp; "_Generation'!B:B"),$H57, INDIRECT("'"&amp;$C$1 &amp; "_Generation'!A:A"),$B$42)</f>
        <v>6.6552406400035125E-2</v>
      </c>
      <c r="J57" s="27">
        <f t="shared" ca="1" si="14"/>
        <v>-2.6412689800110911E-2</v>
      </c>
      <c r="K57" s="27">
        <f t="shared" ca="1" si="14"/>
        <v>-0.1427484077001111</v>
      </c>
      <c r="L57" s="27">
        <f t="shared" ca="1" si="14"/>
        <v>-1.1614337288001195</v>
      </c>
      <c r="M57" s="27">
        <f t="shared" ca="1" si="14"/>
        <v>0.45749731919985948</v>
      </c>
      <c r="N57" s="27">
        <f t="shared" ca="1" si="14"/>
        <v>0.61511738529989657</v>
      </c>
      <c r="O57" s="27">
        <f t="shared" ca="1" si="14"/>
        <v>-1.3006098918000362</v>
      </c>
      <c r="P57" s="27">
        <f t="shared" ca="1" si="14"/>
        <v>-1.1350944663001883</v>
      </c>
      <c r="Q57" s="27">
        <f t="shared" ca="1" si="14"/>
        <v>-1.5967414686999746</v>
      </c>
      <c r="R57" s="27">
        <f t="shared" ca="1" si="14"/>
        <v>56.203475907098209</v>
      </c>
      <c r="S57" s="27">
        <f t="shared" ca="1" si="14"/>
        <v>59.234383615199931</v>
      </c>
      <c r="T57" s="27">
        <f t="shared" ca="1" si="14"/>
        <v>-9.2159172664005382</v>
      </c>
      <c r="U57" s="27">
        <f t="shared" ca="1" si="14"/>
        <v>-19.527796342500551</v>
      </c>
      <c r="V57" s="27">
        <f t="shared" ca="1" si="14"/>
        <v>-18.950105402599547</v>
      </c>
      <c r="W57" s="27">
        <f t="shared" ca="1" si="14"/>
        <v>-23.513334260101146</v>
      </c>
      <c r="X57" s="27">
        <f t="shared" ca="1" si="14"/>
        <v>-27.694098076000046</v>
      </c>
      <c r="Y57" s="27">
        <f t="shared" ref="Y57:AG59" ca="1" si="15">-SUMIFS(OFFSET(INDIRECT("'"&amp;$E$1 &amp; "_Generation'!C:C"), 0, Y$1), INDIRECT("'"&amp;$E$1 &amp; "_Generation'!B:B"),$H57, INDIRECT("'"&amp;$E$1 &amp; "_Generation'!A:A"),$B$42) + SUMIFS(OFFSET(INDIRECT("'"&amp;$C$1 &amp; "_Generation'!C:C"), 0, Y$1), INDIRECT("'"&amp;$C$1 &amp; "_Generation'!B:B"),$H57, INDIRECT("'"&amp;$C$1 &amp; "_Generation'!A:A"),$B$42)</f>
        <v>-6.7195974285004922</v>
      </c>
      <c r="Z57" s="27">
        <f t="shared" ca="1" si="15"/>
        <v>-4.233227968702522</v>
      </c>
      <c r="AA57" s="27">
        <f t="shared" ca="1" si="15"/>
        <v>-2.8776402249986859</v>
      </c>
      <c r="AB57" s="27">
        <f t="shared" ca="1" si="15"/>
        <v>-4.2793050090003817</v>
      </c>
      <c r="AC57" s="27">
        <f t="shared" ca="1" si="15"/>
        <v>-12.923041697000372</v>
      </c>
      <c r="AD57" s="27">
        <f t="shared" ca="1" si="15"/>
        <v>-15.892343559000437</v>
      </c>
      <c r="AE57" s="27">
        <f t="shared" ca="1" si="15"/>
        <v>-15.113701373998992</v>
      </c>
      <c r="AF57" s="27">
        <f t="shared" ca="1" si="15"/>
        <v>-5.5950178310031333</v>
      </c>
      <c r="AG57" s="27">
        <f t="shared" ca="1" si="15"/>
        <v>-3.4796427260098426</v>
      </c>
    </row>
    <row r="58" spans="8:33" x14ac:dyDescent="0.35">
      <c r="H58" s="21" t="s">
        <v>69</v>
      </c>
      <c r="I58" s="27">
        <f t="shared" ca="1" si="14"/>
        <v>9.5711999998684405E-3</v>
      </c>
      <c r="J58" s="27">
        <f t="shared" ca="1" si="14"/>
        <v>-1.4057576999998957</v>
      </c>
      <c r="K58" s="27">
        <f t="shared" ca="1" si="14"/>
        <v>-2.2288469999999734</v>
      </c>
      <c r="L58" s="27">
        <f t="shared" ca="1" si="14"/>
        <v>42.834875295899963</v>
      </c>
      <c r="M58" s="27">
        <f t="shared" ca="1" si="14"/>
        <v>285.03252478719992</v>
      </c>
      <c r="N58" s="27">
        <f t="shared" ca="1" si="14"/>
        <v>371.92782877859975</v>
      </c>
      <c r="O58" s="27">
        <f t="shared" ca="1" si="14"/>
        <v>385.49030552590216</v>
      </c>
      <c r="P58" s="27">
        <f t="shared" ca="1" si="14"/>
        <v>150.66995695909873</v>
      </c>
      <c r="Q58" s="27">
        <f t="shared" ca="1" si="14"/>
        <v>111.79600287479889</v>
      </c>
      <c r="R58" s="27">
        <f t="shared" ca="1" si="14"/>
        <v>-98.809700154799884</v>
      </c>
      <c r="S58" s="27">
        <f t="shared" ca="1" si="14"/>
        <v>-47.477192902099887</v>
      </c>
      <c r="T58" s="27">
        <f t="shared" ca="1" si="14"/>
        <v>47.37614578308785</v>
      </c>
      <c r="U58" s="27">
        <f t="shared" ca="1" si="14"/>
        <v>70.294145869999738</v>
      </c>
      <c r="V58" s="27">
        <f t="shared" ca="1" si="14"/>
        <v>10.811391320199618</v>
      </c>
      <c r="W58" s="27">
        <f t="shared" ca="1" si="14"/>
        <v>7.2602393006000057</v>
      </c>
      <c r="X58" s="27">
        <f t="shared" ca="1" si="14"/>
        <v>3.9379548058932414</v>
      </c>
      <c r="Y58" s="27">
        <f t="shared" ca="1" si="15"/>
        <v>-20.943358089398316</v>
      </c>
      <c r="Z58" s="27">
        <f t="shared" ca="1" si="15"/>
        <v>-25.786271178711104</v>
      </c>
      <c r="AA58" s="27">
        <f t="shared" ca="1" si="15"/>
        <v>-25.155100949499683</v>
      </c>
      <c r="AB58" s="27">
        <f t="shared" ca="1" si="15"/>
        <v>-15.183180733103654</v>
      </c>
      <c r="AC58" s="27">
        <f t="shared" ca="1" si="15"/>
        <v>-49.684974760497425</v>
      </c>
      <c r="AD58" s="27">
        <f t="shared" ca="1" si="15"/>
        <v>-79.218984459002968</v>
      </c>
      <c r="AE58" s="27">
        <f t="shared" ca="1" si="15"/>
        <v>-61.304415538012108</v>
      </c>
      <c r="AF58" s="27">
        <f t="shared" ca="1" si="15"/>
        <v>-103.75530677499773</v>
      </c>
      <c r="AG58" s="27">
        <f t="shared" ca="1" si="15"/>
        <v>-130.35550491999675</v>
      </c>
    </row>
    <row r="59" spans="8:33" x14ac:dyDescent="0.35">
      <c r="H59" s="21" t="s">
        <v>72</v>
      </c>
      <c r="I59" s="27">
        <f t="shared" ca="1" si="14"/>
        <v>8.9722750000007068E-2</v>
      </c>
      <c r="J59" s="27">
        <f t="shared" ca="1" si="14"/>
        <v>4.4809575000130053E-2</v>
      </c>
      <c r="K59" s="27">
        <f t="shared" ca="1" si="14"/>
        <v>1.8101800000010826E-2</v>
      </c>
      <c r="L59" s="27">
        <f t="shared" ca="1" si="14"/>
        <v>2.4277875800000288</v>
      </c>
      <c r="M59" s="27">
        <f t="shared" ca="1" si="14"/>
        <v>0.20377951000006078</v>
      </c>
      <c r="N59" s="27">
        <f t="shared" ca="1" si="14"/>
        <v>1.6406418299999928</v>
      </c>
      <c r="O59" s="27">
        <f t="shared" ca="1" si="14"/>
        <v>1.2448468300009381</v>
      </c>
      <c r="P59" s="27">
        <f t="shared" ca="1" si="14"/>
        <v>2.5894539400011354</v>
      </c>
      <c r="Q59" s="27">
        <f t="shared" ca="1" si="14"/>
        <v>7.4228259999131296E-2</v>
      </c>
      <c r="R59" s="27">
        <f t="shared" ca="1" si="14"/>
        <v>-0.74890205999872705</v>
      </c>
      <c r="S59" s="27">
        <f t="shared" ca="1" si="14"/>
        <v>2.3034261999989667</v>
      </c>
      <c r="T59" s="27">
        <f t="shared" ca="1" si="14"/>
        <v>1.3153666000009707</v>
      </c>
      <c r="U59" s="27">
        <f t="shared" ca="1" si="14"/>
        <v>-0.23291289999997389</v>
      </c>
      <c r="V59" s="27">
        <f t="shared" ca="1" si="14"/>
        <v>-0.3149300999997422</v>
      </c>
      <c r="W59" s="27">
        <f t="shared" ca="1" si="14"/>
        <v>1.6414199999976518</v>
      </c>
      <c r="X59" s="27">
        <f t="shared" ca="1" si="14"/>
        <v>-3.8651499998877625E-2</v>
      </c>
      <c r="Y59" s="27">
        <f t="shared" ca="1" si="15"/>
        <v>-0.22541610000098444</v>
      </c>
      <c r="Z59" s="27">
        <f t="shared" ca="1" si="15"/>
        <v>0.68804089999912321</v>
      </c>
      <c r="AA59" s="27">
        <f t="shared" ca="1" si="15"/>
        <v>2.4670047999998133</v>
      </c>
      <c r="AB59" s="27">
        <f t="shared" ca="1" si="15"/>
        <v>1.9560103000010258</v>
      </c>
      <c r="AC59" s="27">
        <f t="shared" ca="1" si="15"/>
        <v>4.5975872000001345</v>
      </c>
      <c r="AD59" s="27">
        <f t="shared" ca="1" si="15"/>
        <v>6.6731279999989965</v>
      </c>
      <c r="AE59" s="27">
        <f t="shared" ca="1" si="15"/>
        <v>3.5804257999998299</v>
      </c>
      <c r="AF59" s="27">
        <f t="shared" ca="1" si="15"/>
        <v>4.4708255000000463</v>
      </c>
      <c r="AG59" s="27">
        <f t="shared" ca="1" si="15"/>
        <v>8.1056273000019701</v>
      </c>
    </row>
    <row r="61" spans="8:33" x14ac:dyDescent="0.35">
      <c r="H61" s="28" t="s">
        <v>153</v>
      </c>
      <c r="I61" s="28"/>
    </row>
  </sheetData>
  <dataConsolidate/>
  <dataValidations count="1">
    <dataValidation type="list" allowBlank="1" showInputMessage="1" showErrorMessage="1" sqref="B4 B21 B42" xr:uid="{00000000-0002-0000-0400-000000000000}">
      <formula1>"NEM,NSW1,QLD1,VIC1,SA1,TAS1"</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188736"/>
  </sheetPr>
  <dimension ref="A1:AA151"/>
  <sheetViews>
    <sheetView zoomScale="85" zoomScaleNormal="85" workbookViewId="0"/>
  </sheetViews>
  <sheetFormatPr defaultColWidth="9.1796875" defaultRowHeight="14.5" x14ac:dyDescent="0.35"/>
  <cols>
    <col min="1" max="1" width="16" style="13" customWidth="1"/>
    <col min="2" max="2" width="30.54296875" style="13" customWidth="1"/>
    <col min="3" max="27" width="9.453125" style="13" customWidth="1"/>
    <col min="28" max="16384" width="9.1796875" style="13"/>
  </cols>
  <sheetData>
    <row r="1" spans="1:27" s="30" customFormat="1" ht="23.25" customHeight="1" x14ac:dyDescent="0.35">
      <c r="A1" s="29" t="s">
        <v>115</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s="30" customFormat="1" x14ac:dyDescent="0.35"/>
    <row r="3" spans="1:27" s="30" customFormat="1" x14ac:dyDescent="0.35"/>
    <row r="4" spans="1:27" x14ac:dyDescent="0.35">
      <c r="A4" s="18" t="s">
        <v>116</v>
      </c>
      <c r="B4" s="18"/>
      <c r="C4" s="30"/>
      <c r="D4" s="30"/>
      <c r="E4" s="30"/>
      <c r="F4" s="30"/>
      <c r="G4" s="30"/>
      <c r="H4" s="30"/>
      <c r="I4" s="30"/>
      <c r="J4" s="30"/>
      <c r="K4" s="30"/>
      <c r="L4" s="30"/>
      <c r="M4" s="30"/>
      <c r="N4" s="30"/>
      <c r="O4" s="30"/>
      <c r="P4" s="30"/>
      <c r="Q4" s="30"/>
      <c r="R4" s="30"/>
      <c r="S4" s="30"/>
      <c r="T4" s="30"/>
      <c r="U4" s="30"/>
      <c r="V4" s="30"/>
      <c r="W4" s="30"/>
      <c r="X4" s="30"/>
      <c r="Y4" s="30"/>
      <c r="Z4" s="30"/>
      <c r="AA4" s="30"/>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2">
        <v>0.62661839189734891</v>
      </c>
      <c r="D6" s="32">
        <v>0.55412369984534215</v>
      </c>
      <c r="E6" s="32">
        <v>0.62416272564228159</v>
      </c>
      <c r="F6" s="32">
        <v>0.62317378559043868</v>
      </c>
      <c r="G6" s="32">
        <v>0.59427399642862511</v>
      </c>
      <c r="H6" s="32">
        <v>0.57253646725933205</v>
      </c>
      <c r="I6" s="32">
        <v>0.55984473053620232</v>
      </c>
      <c r="J6" s="32">
        <v>0.54724775517476698</v>
      </c>
      <c r="K6" s="32">
        <v>0.61828840919739947</v>
      </c>
      <c r="L6" s="32">
        <v>0.62088847526218838</v>
      </c>
      <c r="M6" s="32">
        <v>0.60066350455191819</v>
      </c>
      <c r="N6" s="32">
        <v>0.72077330194313793</v>
      </c>
      <c r="O6" s="32">
        <v>0.74480615273548634</v>
      </c>
      <c r="P6" s="32">
        <v>0.72997683302365945</v>
      </c>
      <c r="Q6" s="32">
        <v>0.72921581837006832</v>
      </c>
      <c r="R6" s="32">
        <v>0.74887133523271865</v>
      </c>
      <c r="S6" s="32">
        <v>0.73852189084520015</v>
      </c>
      <c r="T6" s="32">
        <v>0.77222797302647594</v>
      </c>
      <c r="U6" s="32">
        <v>0.75504362892893284</v>
      </c>
      <c r="V6" s="32">
        <v>0.72332052369600008</v>
      </c>
      <c r="W6" s="32">
        <v>0.69798335425599101</v>
      </c>
      <c r="X6" s="32">
        <v>0.74904478275739339</v>
      </c>
      <c r="Y6" s="32">
        <v>0.69766337267128331</v>
      </c>
      <c r="Z6" s="32">
        <v>0.67958836238595899</v>
      </c>
      <c r="AA6" s="32">
        <v>0.66841429643301886</v>
      </c>
    </row>
    <row r="7" spans="1:27" x14ac:dyDescent="0.35">
      <c r="A7" s="31" t="s">
        <v>38</v>
      </c>
      <c r="B7" s="31" t="s">
        <v>68</v>
      </c>
      <c r="C7" s="32">
        <v>0.80631289535967887</v>
      </c>
      <c r="D7" s="32">
        <v>0.73983729709053503</v>
      </c>
      <c r="E7" s="32">
        <v>0.79633242009132399</v>
      </c>
      <c r="F7" s="32">
        <v>0.80722635013985511</v>
      </c>
      <c r="G7" s="32">
        <v>0.81856441464056051</v>
      </c>
      <c r="H7" s="32">
        <v>0.80423733295082356</v>
      </c>
      <c r="I7" s="32">
        <v>0.76620642616366641</v>
      </c>
      <c r="J7" s="32">
        <v>0.79209444643669924</v>
      </c>
      <c r="K7" s="32">
        <v>0.76046429430713169</v>
      </c>
      <c r="L7" s="32">
        <v>0.84088634083095759</v>
      </c>
      <c r="M7" s="32">
        <v>0.84379174986458372</v>
      </c>
      <c r="N7" s="32">
        <v>0.83965237408592408</v>
      </c>
      <c r="O7" s="32">
        <v>0.84295424863531121</v>
      </c>
      <c r="P7" s="32">
        <v>0.84816498437877941</v>
      </c>
      <c r="Q7" s="32">
        <v>0.83223021595086044</v>
      </c>
      <c r="R7" s="32">
        <v>0.80802166031519573</v>
      </c>
      <c r="S7" s="32">
        <v>0.76532131355789157</v>
      </c>
      <c r="T7" s="32">
        <v>0.72998617090674323</v>
      </c>
      <c r="U7" s="32">
        <v>0.76957152126895023</v>
      </c>
      <c r="V7" s="32">
        <v>0.80539163662583546</v>
      </c>
      <c r="W7" s="32">
        <v>0.79747670889555067</v>
      </c>
      <c r="X7" s="32">
        <v>0.7847045936759951</v>
      </c>
      <c r="Y7" s="32">
        <v>0.79006571222579436</v>
      </c>
      <c r="Z7" s="32">
        <v>0.78239488447147665</v>
      </c>
      <c r="AA7" s="32">
        <v>0.79305618841627046</v>
      </c>
    </row>
    <row r="8" spans="1:27" x14ac:dyDescent="0.35">
      <c r="A8" s="31" t="s">
        <v>38</v>
      </c>
      <c r="B8" s="31" t="s">
        <v>18</v>
      </c>
      <c r="C8" s="32">
        <v>0.10716340261812356</v>
      </c>
      <c r="D8" s="32">
        <v>8.5844257088764836E-2</v>
      </c>
      <c r="E8" s="32">
        <v>7.5836963157836682E-2</v>
      </c>
      <c r="F8" s="32">
        <v>7.2066990253324567E-2</v>
      </c>
      <c r="G8" s="32">
        <v>7.0909679814162907E-2</v>
      </c>
      <c r="H8" s="32">
        <v>7.0909678325908637E-2</v>
      </c>
      <c r="I8" s="32">
        <v>7.0909679972100806E-2</v>
      </c>
      <c r="J8" s="32">
        <v>7.090968320888405E-2</v>
      </c>
      <c r="K8" s="32">
        <v>7.0909693055118253E-2</v>
      </c>
      <c r="L8" s="32">
        <v>7.0943826973898158E-2</v>
      </c>
      <c r="M8" s="32">
        <v>7.0913287030504341E-2</v>
      </c>
      <c r="N8" s="32">
        <v>0.18725707591828089</v>
      </c>
      <c r="O8" s="32">
        <v>0.22356525206323297</v>
      </c>
      <c r="P8" s="32">
        <v>0.14630596228912018</v>
      </c>
      <c r="Q8" s="32">
        <v>0.32083109107484969</v>
      </c>
      <c r="R8" s="32">
        <v>0.21011804543763851</v>
      </c>
      <c r="S8" s="32">
        <v>0.29466707349213334</v>
      </c>
      <c r="T8" s="32">
        <v>0.32543735746475594</v>
      </c>
      <c r="U8" s="32">
        <v>0.33738728290178177</v>
      </c>
      <c r="V8" s="32">
        <v>0.26685536012153033</v>
      </c>
      <c r="W8" s="32">
        <v>0.34389149454991391</v>
      </c>
      <c r="X8" s="32">
        <v>0.51919227299662696</v>
      </c>
      <c r="Y8" s="32">
        <v>0.47764796235431656</v>
      </c>
      <c r="Z8" s="32">
        <v>0.43195679794893621</v>
      </c>
      <c r="AA8" s="32">
        <v>0.4991078799820351</v>
      </c>
    </row>
    <row r="9" spans="1:27" x14ac:dyDescent="0.35">
      <c r="A9" s="31" t="s">
        <v>38</v>
      </c>
      <c r="B9" s="31" t="s">
        <v>30</v>
      </c>
      <c r="C9" s="32">
        <v>6.28406928500225E-2</v>
      </c>
      <c r="D9" s="32">
        <v>6.6587919388830352E-2</v>
      </c>
      <c r="E9" s="32">
        <v>7.0459291095890414E-2</v>
      </c>
      <c r="F9" s="32">
        <v>8.0696140059711968E-3</v>
      </c>
      <c r="G9" s="32">
        <v>7.3846350166464703E-3</v>
      </c>
      <c r="H9" s="32">
        <v>8.0741660256410264E-3</v>
      </c>
      <c r="I9" s="32">
        <v>7.5596289778714432E-3</v>
      </c>
      <c r="J9" s="32">
        <v>7.384632116055498E-3</v>
      </c>
      <c r="K9" s="32">
        <v>7.4417874780470673E-3</v>
      </c>
      <c r="L9" s="32">
        <v>7.5591336582367403E-3</v>
      </c>
      <c r="M9" s="32">
        <v>8.2310704250087817E-3</v>
      </c>
      <c r="N9" s="32">
        <v>1.217883105022831E-2</v>
      </c>
      <c r="O9" s="32">
        <v>9.8940773621355727E-3</v>
      </c>
      <c r="P9" s="32">
        <v>1.3902461011591061E-2</v>
      </c>
      <c r="Q9" s="32">
        <v>4.1296502283105024E-2</v>
      </c>
      <c r="R9" s="32">
        <v>1.8033077625570777E-2</v>
      </c>
      <c r="S9" s="32">
        <v>3.3898257990867577E-2</v>
      </c>
      <c r="T9" s="32">
        <v>3.445555707762557E-2</v>
      </c>
      <c r="U9" s="32" t="s">
        <v>152</v>
      </c>
      <c r="V9" s="32" t="s">
        <v>152</v>
      </c>
      <c r="W9" s="32" t="s">
        <v>152</v>
      </c>
      <c r="X9" s="32" t="s">
        <v>152</v>
      </c>
      <c r="Y9" s="32" t="s">
        <v>152</v>
      </c>
      <c r="Z9" s="32" t="s">
        <v>152</v>
      </c>
      <c r="AA9" s="32" t="s">
        <v>152</v>
      </c>
    </row>
    <row r="10" spans="1:27" x14ac:dyDescent="0.35">
      <c r="A10" s="31" t="s">
        <v>38</v>
      </c>
      <c r="B10" s="31" t="s">
        <v>63</v>
      </c>
      <c r="C10" s="32">
        <v>1.8044475847687372E-3</v>
      </c>
      <c r="D10" s="32">
        <v>1.5166661248159057E-3</v>
      </c>
      <c r="E10" s="32">
        <v>2.5906162184415565E-3</v>
      </c>
      <c r="F10" s="32">
        <v>4.0893846065828405E-4</v>
      </c>
      <c r="G10" s="32">
        <v>1.141236148373432E-5</v>
      </c>
      <c r="H10" s="32">
        <v>1.7566920012203072E-4</v>
      </c>
      <c r="I10" s="32">
        <v>5.8233625500375396E-5</v>
      </c>
      <c r="J10" s="32">
        <v>2.6118978241974164E-5</v>
      </c>
      <c r="K10" s="32">
        <v>1.0832248697730562E-5</v>
      </c>
      <c r="L10" s="32">
        <v>1.5637984800156925E-4</v>
      </c>
      <c r="M10" s="32">
        <v>2.5431795320227048E-4</v>
      </c>
      <c r="N10" s="32">
        <v>4.3346780931935698E-3</v>
      </c>
      <c r="O10" s="32">
        <v>5.2150680965290961E-3</v>
      </c>
      <c r="P10" s="32">
        <v>3.2261109726370186E-3</v>
      </c>
      <c r="Q10" s="32">
        <v>2.3961680879337581E-2</v>
      </c>
      <c r="R10" s="32">
        <v>1.7563558866392371E-2</v>
      </c>
      <c r="S10" s="32">
        <v>2.5235653256452148E-2</v>
      </c>
      <c r="T10" s="32">
        <v>2.6201239432843793E-2</v>
      </c>
      <c r="U10" s="32">
        <v>4.2022230424306278E-2</v>
      </c>
      <c r="V10" s="32">
        <v>3.7591839192114021E-2</v>
      </c>
      <c r="W10" s="32">
        <v>5.7749095323449288E-2</v>
      </c>
      <c r="X10" s="32">
        <v>8.0684742886872843E-2</v>
      </c>
      <c r="Y10" s="32">
        <v>0.11157769743036101</v>
      </c>
      <c r="Z10" s="32">
        <v>6.7996512017989522E-2</v>
      </c>
      <c r="AA10" s="32">
        <v>7.3613165011597453E-2</v>
      </c>
    </row>
    <row r="11" spans="1:27" x14ac:dyDescent="0.35">
      <c r="A11" s="31" t="s">
        <v>38</v>
      </c>
      <c r="B11" s="31" t="s">
        <v>62</v>
      </c>
      <c r="C11" s="32">
        <v>0.20024456036331786</v>
      </c>
      <c r="D11" s="32">
        <v>0.25571314747062879</v>
      </c>
      <c r="E11" s="32">
        <v>0.20702807245995339</v>
      </c>
      <c r="F11" s="32">
        <v>0.22892163219667896</v>
      </c>
      <c r="G11" s="32">
        <v>0.25586408885724449</v>
      </c>
      <c r="H11" s="32">
        <v>0.23851786030340258</v>
      </c>
      <c r="I11" s="32">
        <v>0.24012252908241222</v>
      </c>
      <c r="J11" s="32">
        <v>0.28147129282013089</v>
      </c>
      <c r="K11" s="32">
        <v>0.24517743950982795</v>
      </c>
      <c r="L11" s="32">
        <v>0.21023102579436972</v>
      </c>
      <c r="M11" s="32">
        <v>0.26172648414398508</v>
      </c>
      <c r="N11" s="32">
        <v>0.2230821571570864</v>
      </c>
      <c r="O11" s="32">
        <v>0.23831534867357493</v>
      </c>
      <c r="P11" s="32">
        <v>0.2680458941712674</v>
      </c>
      <c r="Q11" s="32">
        <v>0.25265817965576992</v>
      </c>
      <c r="R11" s="32">
        <v>0.24879243721118105</v>
      </c>
      <c r="S11" s="32">
        <v>0.28258854025715024</v>
      </c>
      <c r="T11" s="32">
        <v>0.24551836636400609</v>
      </c>
      <c r="U11" s="32">
        <v>0.20779340682842026</v>
      </c>
      <c r="V11" s="32">
        <v>0.26159827195304763</v>
      </c>
      <c r="W11" s="32">
        <v>0.21097744159961884</v>
      </c>
      <c r="X11" s="32">
        <v>0.22593216045497386</v>
      </c>
      <c r="Y11" s="32">
        <v>0.25651947452816132</v>
      </c>
      <c r="Z11" s="32">
        <v>0.23576612525501503</v>
      </c>
      <c r="AA11" s="32">
        <v>0.23745822473931646</v>
      </c>
    </row>
    <row r="12" spans="1:27" x14ac:dyDescent="0.35">
      <c r="A12" s="31" t="s">
        <v>38</v>
      </c>
      <c r="B12" s="31" t="s">
        <v>66</v>
      </c>
      <c r="C12" s="32">
        <v>0.34024410847864639</v>
      </c>
      <c r="D12" s="32">
        <v>0.37362184021689687</v>
      </c>
      <c r="E12" s="32">
        <v>0.33971419457903912</v>
      </c>
      <c r="F12" s="32">
        <v>0.33658039311351295</v>
      </c>
      <c r="G12" s="32">
        <v>0.34832125137525127</v>
      </c>
      <c r="H12" s="32">
        <v>0.36880279223511719</v>
      </c>
      <c r="I12" s="32">
        <v>0.38418815747049545</v>
      </c>
      <c r="J12" s="32">
        <v>0.36689134772877735</v>
      </c>
      <c r="K12" s="32">
        <v>0.36603658074188544</v>
      </c>
      <c r="L12" s="32">
        <v>0.37150732257106217</v>
      </c>
      <c r="M12" s="32">
        <v>0.39113014593431333</v>
      </c>
      <c r="N12" s="32">
        <v>0.3606058138511048</v>
      </c>
      <c r="O12" s="32">
        <v>0.3506971392079512</v>
      </c>
      <c r="P12" s="32">
        <v>0.36942654324121654</v>
      </c>
      <c r="Q12" s="32">
        <v>0.38676076939916498</v>
      </c>
      <c r="R12" s="32">
        <v>0.39850043474674762</v>
      </c>
      <c r="S12" s="32">
        <v>0.3712277878766117</v>
      </c>
      <c r="T12" s="32">
        <v>0.36884043210305156</v>
      </c>
      <c r="U12" s="32">
        <v>0.37360807963808418</v>
      </c>
      <c r="V12" s="32">
        <v>0.37868165653038316</v>
      </c>
      <c r="W12" s="32">
        <v>0.35074330808580706</v>
      </c>
      <c r="X12" s="32">
        <v>0.32773076485933333</v>
      </c>
      <c r="Y12" s="32">
        <v>0.36022948633468771</v>
      </c>
      <c r="Z12" s="32">
        <v>0.37808220104289081</v>
      </c>
      <c r="AA12" s="32">
        <v>0.38707067982588306</v>
      </c>
    </row>
    <row r="13" spans="1:27" x14ac:dyDescent="0.35">
      <c r="A13" s="31" t="s">
        <v>38</v>
      </c>
      <c r="B13" s="31" t="s">
        <v>65</v>
      </c>
      <c r="C13" s="32">
        <v>0.27191183528484475</v>
      </c>
      <c r="D13" s="32">
        <v>0.28432083168249578</v>
      </c>
      <c r="E13" s="32">
        <v>0.28576218087694699</v>
      </c>
      <c r="F13" s="32">
        <v>0.28458582962838047</v>
      </c>
      <c r="G13" s="32">
        <v>0.27413554923986694</v>
      </c>
      <c r="H13" s="32">
        <v>0.29170201188036626</v>
      </c>
      <c r="I13" s="32">
        <v>0.29394821880446814</v>
      </c>
      <c r="J13" s="32">
        <v>0.26291589578521496</v>
      </c>
      <c r="K13" s="32">
        <v>0.27821006694684181</v>
      </c>
      <c r="L13" s="32">
        <v>0.28929171055645519</v>
      </c>
      <c r="M13" s="32">
        <v>0.29428910187182172</v>
      </c>
      <c r="N13" s="32">
        <v>0.29709974070098305</v>
      </c>
      <c r="O13" s="32">
        <v>0.28553191961485352</v>
      </c>
      <c r="P13" s="32">
        <v>0.27691510367016531</v>
      </c>
      <c r="Q13" s="32">
        <v>0.29665776530212318</v>
      </c>
      <c r="R13" s="32">
        <v>0.29827579445672364</v>
      </c>
      <c r="S13" s="32">
        <v>0.26881805958721472</v>
      </c>
      <c r="T13" s="32">
        <v>0.28203756870941721</v>
      </c>
      <c r="U13" s="32">
        <v>0.29547432183127609</v>
      </c>
      <c r="V13" s="32">
        <v>0.30036149826821895</v>
      </c>
      <c r="W13" s="32">
        <v>0.30030465972775983</v>
      </c>
      <c r="X13" s="32">
        <v>0.29051344929214784</v>
      </c>
      <c r="Y13" s="32">
        <v>0.2828860087989537</v>
      </c>
      <c r="Z13" s="32">
        <v>0.30173462920256289</v>
      </c>
      <c r="AA13" s="32">
        <v>0.30390464358553604</v>
      </c>
    </row>
    <row r="14" spans="1:27" x14ac:dyDescent="0.35">
      <c r="A14" s="31" t="s">
        <v>38</v>
      </c>
      <c r="B14" s="31" t="s">
        <v>34</v>
      </c>
      <c r="C14" s="32">
        <v>5.6653970712574553E-2</v>
      </c>
      <c r="D14" s="32">
        <v>5.7970276731214271E-2</v>
      </c>
      <c r="E14" s="32">
        <v>6.2398580706804166E-2</v>
      </c>
      <c r="F14" s="32">
        <v>5.9645695053905691E-2</v>
      </c>
      <c r="G14" s="32">
        <v>6.115508838606612E-2</v>
      </c>
      <c r="H14" s="32">
        <v>6.3573441109851192E-2</v>
      </c>
      <c r="I14" s="32">
        <v>6.5668192922587826E-2</v>
      </c>
      <c r="J14" s="32">
        <v>6.0944749445929654E-2</v>
      </c>
      <c r="K14" s="32">
        <v>6.7007506801017802E-2</v>
      </c>
      <c r="L14" s="32">
        <v>0.11315568793885247</v>
      </c>
      <c r="M14" s="32">
        <v>0.11738107070406027</v>
      </c>
      <c r="N14" s="32">
        <v>0.12622859617050669</v>
      </c>
      <c r="O14" s="32">
        <v>0.12639344877394873</v>
      </c>
      <c r="P14" s="32">
        <v>0.12646541673227585</v>
      </c>
      <c r="Q14" s="32">
        <v>0.12959527096644802</v>
      </c>
      <c r="R14" s="32">
        <v>0.13116597754729761</v>
      </c>
      <c r="S14" s="32">
        <v>0.12501080901696401</v>
      </c>
      <c r="T14" s="32">
        <v>0.12403187287665041</v>
      </c>
      <c r="U14" s="32">
        <v>0.12549407257185219</v>
      </c>
      <c r="V14" s="32">
        <v>0.12333949585576831</v>
      </c>
      <c r="W14" s="32">
        <v>0.1255884753230449</v>
      </c>
      <c r="X14" s="32">
        <v>0.12402832048484662</v>
      </c>
      <c r="Y14" s="32">
        <v>0.12299201772425794</v>
      </c>
      <c r="Z14" s="32">
        <v>0.12532550181520702</v>
      </c>
      <c r="AA14" s="32">
        <v>0.12631056284108821</v>
      </c>
    </row>
    <row r="15" spans="1:27" x14ac:dyDescent="0.35">
      <c r="A15" s="31" t="s">
        <v>38</v>
      </c>
      <c r="B15" s="31" t="s">
        <v>70</v>
      </c>
      <c r="C15" s="32">
        <v>1.6170047606967698E-2</v>
      </c>
      <c r="D15" s="32">
        <v>6.6627018997688688E-3</v>
      </c>
      <c r="E15" s="32">
        <v>2.0383498787981142E-2</v>
      </c>
      <c r="F15" s="32">
        <v>1.9449038294982891E-2</v>
      </c>
      <c r="G15" s="32">
        <v>9.2686934784290773E-3</v>
      </c>
      <c r="H15" s="32">
        <v>2.2510074700130823E-2</v>
      </c>
      <c r="I15" s="32">
        <v>2.2508662984670264E-2</v>
      </c>
      <c r="J15" s="32">
        <v>3.743727368611293E-2</v>
      </c>
      <c r="K15" s="32">
        <v>6.0778003387973303E-2</v>
      </c>
      <c r="L15" s="32">
        <v>9.3081618758754925E-2</v>
      </c>
      <c r="M15" s="32">
        <v>6.3359598265934805E-2</v>
      </c>
      <c r="N15" s="32">
        <v>0.21212344558195656</v>
      </c>
      <c r="O15" s="32">
        <v>0.17217960602179022</v>
      </c>
      <c r="P15" s="32">
        <v>0.19451716673378791</v>
      </c>
      <c r="Q15" s="32">
        <v>0.22836863913165395</v>
      </c>
      <c r="R15" s="32">
        <v>0.19449638822522483</v>
      </c>
      <c r="S15" s="32">
        <v>0.2255466736926916</v>
      </c>
      <c r="T15" s="32">
        <v>0.21748531480205743</v>
      </c>
      <c r="U15" s="32">
        <v>0.23932367075363156</v>
      </c>
      <c r="V15" s="32">
        <v>0.22783525070006933</v>
      </c>
      <c r="W15" s="32">
        <v>0.23738217733848088</v>
      </c>
      <c r="X15" s="32">
        <v>0.22050867771363747</v>
      </c>
      <c r="Y15" s="32">
        <v>0.22665583795680344</v>
      </c>
      <c r="Z15" s="32">
        <v>0.24734117250763676</v>
      </c>
      <c r="AA15" s="32">
        <v>0.24554538897470649</v>
      </c>
    </row>
    <row r="16" spans="1:27" x14ac:dyDescent="0.35">
      <c r="A16" s="31" t="s">
        <v>38</v>
      </c>
      <c r="B16" s="31" t="s">
        <v>52</v>
      </c>
      <c r="C16" s="32">
        <v>9.1707815676044385E-2</v>
      </c>
      <c r="D16" s="32">
        <v>9.9199176146631651E-2</v>
      </c>
      <c r="E16" s="32">
        <v>9.2599587266476061E-2</v>
      </c>
      <c r="F16" s="32">
        <v>9.5016772914227068E-2</v>
      </c>
      <c r="G16" s="32">
        <v>9.9853234558369183E-2</v>
      </c>
      <c r="H16" s="32">
        <v>9.9054989860262357E-2</v>
      </c>
      <c r="I16" s="32">
        <v>9.9616840724435135E-2</v>
      </c>
      <c r="J16" s="32">
        <v>9.3968826909102104E-2</v>
      </c>
      <c r="K16" s="32">
        <v>9.4830417595136912E-2</v>
      </c>
      <c r="L16" s="32">
        <v>0.10230203934007613</v>
      </c>
      <c r="M16" s="32">
        <v>0.10815312354756879</v>
      </c>
      <c r="N16" s="32">
        <v>0.10501091392116202</v>
      </c>
      <c r="O16" s="32">
        <v>0.10369351170231798</v>
      </c>
      <c r="P16" s="32">
        <v>0.10333639610543817</v>
      </c>
      <c r="Q16" s="32">
        <v>0.10094877467527157</v>
      </c>
      <c r="R16" s="32">
        <v>0.10402646271462472</v>
      </c>
      <c r="S16" s="32">
        <v>9.7993353201249439E-2</v>
      </c>
      <c r="T16" s="32">
        <v>9.5801340417105779E-2</v>
      </c>
      <c r="U16" s="32">
        <v>9.6264935836173127E-2</v>
      </c>
      <c r="V16" s="32">
        <v>9.82701700707313E-2</v>
      </c>
      <c r="W16" s="32">
        <v>9.6118667371633576E-2</v>
      </c>
      <c r="X16" s="32">
        <v>9.5406285003120775E-2</v>
      </c>
      <c r="Y16" s="32">
        <v>9.5336590311528899E-2</v>
      </c>
      <c r="Z16" s="32">
        <v>9.6765180206126331E-2</v>
      </c>
      <c r="AA16" s="32">
        <v>9.6156069712726167E-2</v>
      </c>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2">
        <v>0.54734418475793745</v>
      </c>
      <c r="D20" s="32">
        <v>0.47504531121341426</v>
      </c>
      <c r="E20" s="32">
        <v>0.5710751365440534</v>
      </c>
      <c r="F20" s="32">
        <v>0.55424409875396641</v>
      </c>
      <c r="G20" s="32">
        <v>0.52705038033323393</v>
      </c>
      <c r="H20" s="32">
        <v>0.48874010332017642</v>
      </c>
      <c r="I20" s="32">
        <v>0.49325841100312878</v>
      </c>
      <c r="J20" s="32">
        <v>0.4790039498269803</v>
      </c>
      <c r="K20" s="32">
        <v>0.60975701215902633</v>
      </c>
      <c r="L20" s="32">
        <v>0.62292015218508112</v>
      </c>
      <c r="M20" s="32">
        <v>0.5883622126380178</v>
      </c>
      <c r="N20" s="32">
        <v>0.73016888791418444</v>
      </c>
      <c r="O20" s="32">
        <v>0.74999999156490305</v>
      </c>
      <c r="P20" s="32">
        <v>0.74689605686395599</v>
      </c>
      <c r="Q20" s="32">
        <v>0.56849465545875844</v>
      </c>
      <c r="R20" s="32">
        <v>0.7429208696555204</v>
      </c>
      <c r="S20" s="32">
        <v>0.75000003459256193</v>
      </c>
      <c r="T20" s="32">
        <v>0.75000000000006173</v>
      </c>
      <c r="U20" s="32">
        <v>0.75000000000006117</v>
      </c>
      <c r="V20" s="32">
        <v>0.67877925660722904</v>
      </c>
      <c r="W20" s="32">
        <v>0.73111065276054321</v>
      </c>
      <c r="X20" s="32" t="s">
        <v>152</v>
      </c>
      <c r="Y20" s="32" t="s">
        <v>152</v>
      </c>
      <c r="Z20" s="32" t="s">
        <v>152</v>
      </c>
      <c r="AA20" s="32" t="s">
        <v>152</v>
      </c>
    </row>
    <row r="21" spans="1:27" s="30" customFormat="1" x14ac:dyDescent="0.35">
      <c r="A21" s="31" t="s">
        <v>119</v>
      </c>
      <c r="B21" s="31" t="s">
        <v>68</v>
      </c>
      <c r="C21" s="32" t="s">
        <v>152</v>
      </c>
      <c r="D21" s="32" t="s">
        <v>152</v>
      </c>
      <c r="E21" s="32" t="s">
        <v>152</v>
      </c>
      <c r="F21" s="32" t="s">
        <v>152</v>
      </c>
      <c r="G21" s="32" t="s">
        <v>152</v>
      </c>
      <c r="H21" s="32" t="s">
        <v>152</v>
      </c>
      <c r="I21" s="32" t="s">
        <v>152</v>
      </c>
      <c r="J21" s="32" t="s">
        <v>152</v>
      </c>
      <c r="K21" s="32" t="s">
        <v>152</v>
      </c>
      <c r="L21" s="32" t="s">
        <v>152</v>
      </c>
      <c r="M21" s="32" t="s">
        <v>152</v>
      </c>
      <c r="N21" s="32" t="s">
        <v>152</v>
      </c>
      <c r="O21" s="32" t="s">
        <v>152</v>
      </c>
      <c r="P21" s="32" t="s">
        <v>152</v>
      </c>
      <c r="Q21" s="32" t="s">
        <v>152</v>
      </c>
      <c r="R21" s="32" t="s">
        <v>152</v>
      </c>
      <c r="S21" s="32" t="s">
        <v>152</v>
      </c>
      <c r="T21" s="32" t="s">
        <v>152</v>
      </c>
      <c r="U21" s="32" t="s">
        <v>152</v>
      </c>
      <c r="V21" s="32" t="s">
        <v>152</v>
      </c>
      <c r="W21" s="32" t="s">
        <v>152</v>
      </c>
      <c r="X21" s="32" t="s">
        <v>152</v>
      </c>
      <c r="Y21" s="32" t="s">
        <v>152</v>
      </c>
      <c r="Z21" s="32" t="s">
        <v>152</v>
      </c>
      <c r="AA21" s="32" t="s">
        <v>152</v>
      </c>
    </row>
    <row r="22" spans="1:27" s="30" customFormat="1" x14ac:dyDescent="0.35">
      <c r="A22" s="31" t="s">
        <v>119</v>
      </c>
      <c r="B22" s="31" t="s">
        <v>18</v>
      </c>
      <c r="C22" s="32">
        <v>4.3365105674501242E-3</v>
      </c>
      <c r="D22" s="32">
        <v>6.3362111701669019E-3</v>
      </c>
      <c r="E22" s="32">
        <v>6.3362225383319709E-3</v>
      </c>
      <c r="F22" s="32">
        <v>1.1968234387149966E-2</v>
      </c>
      <c r="G22" s="32">
        <v>1.1968232920031076E-2</v>
      </c>
      <c r="H22" s="32">
        <v>1.1968242549164157E-2</v>
      </c>
      <c r="I22" s="32">
        <v>1.1968246591151754E-2</v>
      </c>
      <c r="J22" s="32">
        <v>1.1968248160571744E-2</v>
      </c>
      <c r="K22" s="32">
        <v>1.1968265927292231E-2</v>
      </c>
      <c r="L22" s="32">
        <v>1.2129806297873798E-2</v>
      </c>
      <c r="M22" s="32">
        <v>1.1985213891984406E-2</v>
      </c>
      <c r="N22" s="32">
        <v>0.30092413480862434</v>
      </c>
      <c r="O22" s="32">
        <v>0.35153516679596236</v>
      </c>
      <c r="P22" s="32">
        <v>0.22236923217892141</v>
      </c>
      <c r="Q22" s="32">
        <v>0.38611675438320364</v>
      </c>
      <c r="R22" s="32">
        <v>0.2765512046536367</v>
      </c>
      <c r="S22" s="32">
        <v>0.36170194431284824</v>
      </c>
      <c r="T22" s="32">
        <v>0.41648385178763209</v>
      </c>
      <c r="U22" s="32">
        <v>0.44555589113841365</v>
      </c>
      <c r="V22" s="32">
        <v>0.29583109426664561</v>
      </c>
      <c r="W22" s="32">
        <v>0.42068051608693668</v>
      </c>
      <c r="X22" s="32">
        <v>0.64497798716903099</v>
      </c>
      <c r="Y22" s="32">
        <v>0.62079773586684373</v>
      </c>
      <c r="Z22" s="32">
        <v>0.60976535548528832</v>
      </c>
      <c r="AA22" s="32">
        <v>0.61636451648925861</v>
      </c>
    </row>
    <row r="23" spans="1:27" s="30" customFormat="1" x14ac:dyDescent="0.35">
      <c r="A23" s="31" t="s">
        <v>119</v>
      </c>
      <c r="B23" s="31" t="s">
        <v>30</v>
      </c>
      <c r="C23" s="32" t="s">
        <v>152</v>
      </c>
      <c r="D23" s="32" t="s">
        <v>152</v>
      </c>
      <c r="E23" s="32" t="s">
        <v>152</v>
      </c>
      <c r="F23" s="32" t="s">
        <v>152</v>
      </c>
      <c r="G23" s="32" t="s">
        <v>152</v>
      </c>
      <c r="H23" s="32" t="s">
        <v>152</v>
      </c>
      <c r="I23" s="32" t="s">
        <v>152</v>
      </c>
      <c r="J23" s="32" t="s">
        <v>152</v>
      </c>
      <c r="K23" s="32" t="s">
        <v>152</v>
      </c>
      <c r="L23" s="32" t="s">
        <v>152</v>
      </c>
      <c r="M23" s="32" t="s">
        <v>152</v>
      </c>
      <c r="N23" s="32" t="s">
        <v>152</v>
      </c>
      <c r="O23" s="32" t="s">
        <v>152</v>
      </c>
      <c r="P23" s="32" t="s">
        <v>152</v>
      </c>
      <c r="Q23" s="32" t="s">
        <v>152</v>
      </c>
      <c r="R23" s="32" t="s">
        <v>152</v>
      </c>
      <c r="S23" s="32" t="s">
        <v>152</v>
      </c>
      <c r="T23" s="32" t="s">
        <v>152</v>
      </c>
      <c r="U23" s="32" t="s">
        <v>152</v>
      </c>
      <c r="V23" s="32" t="s">
        <v>152</v>
      </c>
      <c r="W23" s="32" t="s">
        <v>152</v>
      </c>
      <c r="X23" s="32" t="s">
        <v>152</v>
      </c>
      <c r="Y23" s="32" t="s">
        <v>152</v>
      </c>
      <c r="Z23" s="32" t="s">
        <v>152</v>
      </c>
      <c r="AA23" s="32" t="s">
        <v>152</v>
      </c>
    </row>
    <row r="24" spans="1:27" s="30" customFormat="1" x14ac:dyDescent="0.35">
      <c r="A24" s="31" t="s">
        <v>119</v>
      </c>
      <c r="B24" s="31" t="s">
        <v>63</v>
      </c>
      <c r="C24" s="32">
        <v>2.3972948475822721E-4</v>
      </c>
      <c r="D24" s="32">
        <v>3.4580254735752425E-4</v>
      </c>
      <c r="E24" s="32">
        <v>2.6778087753319012E-4</v>
      </c>
      <c r="F24" s="32">
        <v>2.422390348459032E-4</v>
      </c>
      <c r="G24" s="32">
        <v>5.6631818373904155E-8</v>
      </c>
      <c r="H24" s="32">
        <v>6.1216372603610696E-8</v>
      </c>
      <c r="I24" s="32">
        <v>6.4390664784508267E-8</v>
      </c>
      <c r="J24" s="32">
        <v>6.6415954955627676E-8</v>
      </c>
      <c r="K24" s="32">
        <v>1.1169158983896991E-5</v>
      </c>
      <c r="L24" s="32">
        <v>3.0412592975016074E-4</v>
      </c>
      <c r="M24" s="32">
        <v>2.6460373235236243E-4</v>
      </c>
      <c r="N24" s="32">
        <v>2.4678172353220984E-3</v>
      </c>
      <c r="O24" s="32">
        <v>1.9807635526321206E-3</v>
      </c>
      <c r="P24" s="32">
        <v>1.5630149037667847E-3</v>
      </c>
      <c r="Q24" s="32">
        <v>4.3295700366478056E-2</v>
      </c>
      <c r="R24" s="32">
        <v>3.8063656557389747E-2</v>
      </c>
      <c r="S24" s="32">
        <v>3.1971246151240425E-2</v>
      </c>
      <c r="T24" s="32">
        <v>3.9785856446491998E-2</v>
      </c>
      <c r="U24" s="32">
        <v>5.895357356405586E-2</v>
      </c>
      <c r="V24" s="32">
        <v>5.94304487878606E-2</v>
      </c>
      <c r="W24" s="32">
        <v>8.8593004770030695E-2</v>
      </c>
      <c r="X24" s="32">
        <v>0.12722298934783788</v>
      </c>
      <c r="Y24" s="32">
        <v>0.17335332334516612</v>
      </c>
      <c r="Z24" s="32">
        <v>0.11054313943329273</v>
      </c>
      <c r="AA24" s="32">
        <v>0.11148207479709538</v>
      </c>
    </row>
    <row r="25" spans="1:27" s="30" customFormat="1" x14ac:dyDescent="0.35">
      <c r="A25" s="31" t="s">
        <v>119</v>
      </c>
      <c r="B25" s="31" t="s">
        <v>62</v>
      </c>
      <c r="C25" s="32">
        <v>8.7136944030019439E-2</v>
      </c>
      <c r="D25" s="32">
        <v>8.3888714498847147E-2</v>
      </c>
      <c r="E25" s="32">
        <v>7.9757196347031961E-2</v>
      </c>
      <c r="F25" s="32">
        <v>0.10438128745874584</v>
      </c>
      <c r="G25" s="32">
        <v>0.10437191592750125</v>
      </c>
      <c r="H25" s="32">
        <v>0.10585896487182961</v>
      </c>
      <c r="I25" s="32">
        <v>0.10443810079185949</v>
      </c>
      <c r="J25" s="32">
        <v>0.14497261751819701</v>
      </c>
      <c r="K25" s="32">
        <v>0.12584866965052671</v>
      </c>
      <c r="L25" s="32">
        <v>0.12555229011257285</v>
      </c>
      <c r="M25" s="32">
        <v>0.1076499909579999</v>
      </c>
      <c r="N25" s="32">
        <v>0.13736684388986839</v>
      </c>
      <c r="O25" s="32">
        <v>0.14704751616257514</v>
      </c>
      <c r="P25" s="32">
        <v>0.15561992241963915</v>
      </c>
      <c r="Q25" s="32">
        <v>0.15721620376147202</v>
      </c>
      <c r="R25" s="32">
        <v>0.14913027315882274</v>
      </c>
      <c r="S25" s="32">
        <v>0.17503553551245526</v>
      </c>
      <c r="T25" s="32">
        <v>0.14806739499977389</v>
      </c>
      <c r="U25" s="32">
        <v>0.13703811316063114</v>
      </c>
      <c r="V25" s="32">
        <v>0.13311212871287129</v>
      </c>
      <c r="W25" s="32">
        <v>0.12404127175731272</v>
      </c>
      <c r="X25" s="32">
        <v>0.13863048532935479</v>
      </c>
      <c r="Y25" s="32">
        <v>0.14631377883267779</v>
      </c>
      <c r="Z25" s="32">
        <v>0.13819786066277862</v>
      </c>
      <c r="AA25" s="32">
        <v>0.14228719539762189</v>
      </c>
    </row>
    <row r="26" spans="1:27" s="30" customFormat="1" x14ac:dyDescent="0.35">
      <c r="A26" s="31" t="s">
        <v>119</v>
      </c>
      <c r="B26" s="31" t="s">
        <v>66</v>
      </c>
      <c r="C26" s="32">
        <v>0.33557593325388951</v>
      </c>
      <c r="D26" s="32">
        <v>0.38165952096743017</v>
      </c>
      <c r="E26" s="32">
        <v>0.35830201205912954</v>
      </c>
      <c r="F26" s="32">
        <v>0.34756439428032815</v>
      </c>
      <c r="G26" s="32">
        <v>0.35728589254058107</v>
      </c>
      <c r="H26" s="32">
        <v>0.37867964679016386</v>
      </c>
      <c r="I26" s="32">
        <v>0.37718510355126045</v>
      </c>
      <c r="J26" s="32">
        <v>0.34346722050866796</v>
      </c>
      <c r="K26" s="32">
        <v>0.32126715033276826</v>
      </c>
      <c r="L26" s="32">
        <v>0.35060704603258941</v>
      </c>
      <c r="M26" s="32">
        <v>0.38952959166932499</v>
      </c>
      <c r="N26" s="32">
        <v>0.3633255425281165</v>
      </c>
      <c r="O26" s="32">
        <v>0.35027729913828476</v>
      </c>
      <c r="P26" s="32">
        <v>0.37041196385076425</v>
      </c>
      <c r="Q26" s="32">
        <v>0.38404553490812543</v>
      </c>
      <c r="R26" s="32">
        <v>0.38022614522631104</v>
      </c>
      <c r="S26" s="32">
        <v>0.33578043114103706</v>
      </c>
      <c r="T26" s="32">
        <v>0.31182683915656112</v>
      </c>
      <c r="U26" s="32">
        <v>0.32882213880185229</v>
      </c>
      <c r="V26" s="32">
        <v>0.33675112406774443</v>
      </c>
      <c r="W26" s="32">
        <v>0.33149169426819447</v>
      </c>
      <c r="X26" s="32">
        <v>0.31111684662291944</v>
      </c>
      <c r="Y26" s="32">
        <v>0.34936073404170026</v>
      </c>
      <c r="Z26" s="32">
        <v>0.36325467696163594</v>
      </c>
      <c r="AA26" s="32">
        <v>0.35786635754951363</v>
      </c>
    </row>
    <row r="27" spans="1:27" s="30" customFormat="1" x14ac:dyDescent="0.35">
      <c r="A27" s="31" t="s">
        <v>119</v>
      </c>
      <c r="B27" s="31" t="s">
        <v>65</v>
      </c>
      <c r="C27" s="32">
        <v>0.24077616587412903</v>
      </c>
      <c r="D27" s="32">
        <v>0.26492883326026634</v>
      </c>
      <c r="E27" s="32">
        <v>0.26287025785645984</v>
      </c>
      <c r="F27" s="32">
        <v>0.27552874419668033</v>
      </c>
      <c r="G27" s="32">
        <v>0.26436600651779119</v>
      </c>
      <c r="H27" s="32">
        <v>0.2836621064737882</v>
      </c>
      <c r="I27" s="32">
        <v>0.28500941645915295</v>
      </c>
      <c r="J27" s="32">
        <v>0.25719425504058474</v>
      </c>
      <c r="K27" s="32">
        <v>0.2653470749405023</v>
      </c>
      <c r="L27" s="32">
        <v>0.28261027565376107</v>
      </c>
      <c r="M27" s="32">
        <v>0.28698298420223872</v>
      </c>
      <c r="N27" s="32">
        <v>0.29001618059398032</v>
      </c>
      <c r="O27" s="32">
        <v>0.28131091084054533</v>
      </c>
      <c r="P27" s="32">
        <v>0.2718536247407925</v>
      </c>
      <c r="Q27" s="32">
        <v>0.29630036801534987</v>
      </c>
      <c r="R27" s="32">
        <v>0.297080265703346</v>
      </c>
      <c r="S27" s="32">
        <v>0.27151747026796169</v>
      </c>
      <c r="T27" s="32">
        <v>0.28063906597934468</v>
      </c>
      <c r="U27" s="32">
        <v>0.29772575763127579</v>
      </c>
      <c r="V27" s="32">
        <v>0.30236597057343201</v>
      </c>
      <c r="W27" s="32">
        <v>0.29931135715600499</v>
      </c>
      <c r="X27" s="32">
        <v>0.29211135728767712</v>
      </c>
      <c r="Y27" s="32">
        <v>0.2842730850664808</v>
      </c>
      <c r="Z27" s="32">
        <v>0.30595312395230773</v>
      </c>
      <c r="AA27" s="32">
        <v>0.30685515912302824</v>
      </c>
    </row>
    <row r="28" spans="1:27" s="30" customFormat="1" x14ac:dyDescent="0.35">
      <c r="A28" s="31" t="s">
        <v>119</v>
      </c>
      <c r="B28" s="31" t="s">
        <v>34</v>
      </c>
      <c r="C28" s="32" t="s">
        <v>152</v>
      </c>
      <c r="D28" s="32" t="s">
        <v>152</v>
      </c>
      <c r="E28" s="32" t="s">
        <v>152</v>
      </c>
      <c r="F28" s="32" t="s">
        <v>152</v>
      </c>
      <c r="G28" s="32" t="s">
        <v>152</v>
      </c>
      <c r="H28" s="32" t="s">
        <v>152</v>
      </c>
      <c r="I28" s="32" t="s">
        <v>152</v>
      </c>
      <c r="J28" s="32" t="s">
        <v>152</v>
      </c>
      <c r="K28" s="32" t="s">
        <v>152</v>
      </c>
      <c r="L28" s="32">
        <v>0.13616553509565829</v>
      </c>
      <c r="M28" s="32">
        <v>0.14198079859560458</v>
      </c>
      <c r="N28" s="32">
        <v>0.13310940525021328</v>
      </c>
      <c r="O28" s="32">
        <v>0.13113274770169908</v>
      </c>
      <c r="P28" s="32">
        <v>0.13032056978055756</v>
      </c>
      <c r="Q28" s="32">
        <v>0.1328277085816347</v>
      </c>
      <c r="R28" s="32">
        <v>0.13441149491016249</v>
      </c>
      <c r="S28" s="32">
        <v>0.12738024765613662</v>
      </c>
      <c r="T28" s="32">
        <v>0.12647622163794689</v>
      </c>
      <c r="U28" s="32">
        <v>0.1282187798947137</v>
      </c>
      <c r="V28" s="32">
        <v>0.1252398327768775</v>
      </c>
      <c r="W28" s="32">
        <v>0.12666307707553653</v>
      </c>
      <c r="X28" s="32">
        <v>0.12475002998021964</v>
      </c>
      <c r="Y28" s="32">
        <v>0.12405588748706819</v>
      </c>
      <c r="Z28" s="32">
        <v>0.12970398715253154</v>
      </c>
      <c r="AA28" s="32">
        <v>0.12919634400708674</v>
      </c>
    </row>
    <row r="29" spans="1:27" s="30" customFormat="1" x14ac:dyDescent="0.35">
      <c r="A29" s="31" t="s">
        <v>119</v>
      </c>
      <c r="B29" s="31" t="s">
        <v>70</v>
      </c>
      <c r="C29" s="32">
        <v>4.7506230022830997E-3</v>
      </c>
      <c r="D29" s="32">
        <v>5.0580800989345467E-3</v>
      </c>
      <c r="E29" s="32">
        <v>1.2698360920852358E-2</v>
      </c>
      <c r="F29" s="32">
        <v>1.7694180154188215E-2</v>
      </c>
      <c r="G29" s="32">
        <v>8.2388529567334196E-3</v>
      </c>
      <c r="H29" s="32">
        <v>2.2037244004623601E-2</v>
      </c>
      <c r="I29" s="32">
        <v>2.0147905565375195E-2</v>
      </c>
      <c r="J29" s="32">
        <v>3.696267654592298E-2</v>
      </c>
      <c r="K29" s="32">
        <v>5.9675072599237773E-2</v>
      </c>
      <c r="L29" s="32">
        <v>9.2873958678439394E-2</v>
      </c>
      <c r="M29" s="32">
        <v>6.0853228196762234E-2</v>
      </c>
      <c r="N29" s="32">
        <v>0.22758014169523363</v>
      </c>
      <c r="O29" s="32">
        <v>0.17908280915289496</v>
      </c>
      <c r="P29" s="32">
        <v>0.21039213746447705</v>
      </c>
      <c r="Q29" s="32">
        <v>0.25235512399838844</v>
      </c>
      <c r="R29" s="32">
        <v>0.21017488981448551</v>
      </c>
      <c r="S29" s="32">
        <v>0.23364341476295911</v>
      </c>
      <c r="T29" s="32">
        <v>0.22079281319479616</v>
      </c>
      <c r="U29" s="32">
        <v>0.24592463002483345</v>
      </c>
      <c r="V29" s="32">
        <v>0.23485516061396497</v>
      </c>
      <c r="W29" s="32">
        <v>0.24537521301821327</v>
      </c>
      <c r="X29" s="32">
        <v>0.22430976651249079</v>
      </c>
      <c r="Y29" s="32">
        <v>0.23630889044776329</v>
      </c>
      <c r="Z29" s="32">
        <v>0.2522217277872541</v>
      </c>
      <c r="AA29" s="32">
        <v>0.2480983708124965</v>
      </c>
    </row>
    <row r="30" spans="1:27" s="30" customFormat="1" x14ac:dyDescent="0.35">
      <c r="A30" s="31" t="s">
        <v>119</v>
      </c>
      <c r="B30" s="31" t="s">
        <v>52</v>
      </c>
      <c r="C30" s="32">
        <v>6.6197889024898898E-2</v>
      </c>
      <c r="D30" s="32">
        <v>9.2739634885992614E-2</v>
      </c>
      <c r="E30" s="32">
        <v>7.4544275898084544E-2</v>
      </c>
      <c r="F30" s="32">
        <v>8.8555404017277448E-2</v>
      </c>
      <c r="G30" s="32">
        <v>9.4291130626810951E-2</v>
      </c>
      <c r="H30" s="32">
        <v>9.1557254530257454E-2</v>
      </c>
      <c r="I30" s="32">
        <v>9.1810200201163789E-2</v>
      </c>
      <c r="J30" s="32">
        <v>8.8294875726988367E-2</v>
      </c>
      <c r="K30" s="32">
        <v>8.6415939208185119E-2</v>
      </c>
      <c r="L30" s="32">
        <v>0.10595491941105369</v>
      </c>
      <c r="M30" s="32">
        <v>0.11257058618939791</v>
      </c>
      <c r="N30" s="32">
        <v>0.10540603620681087</v>
      </c>
      <c r="O30" s="32">
        <v>0.10410405631458887</v>
      </c>
      <c r="P30" s="32">
        <v>0.10324140301584515</v>
      </c>
      <c r="Q30" s="32">
        <v>0.10137473978567683</v>
      </c>
      <c r="R30" s="32">
        <v>0.10373697156126663</v>
      </c>
      <c r="S30" s="32">
        <v>9.6900752046786026E-2</v>
      </c>
      <c r="T30" s="32">
        <v>9.4661597737002709E-2</v>
      </c>
      <c r="U30" s="32">
        <v>9.4262724625803374E-2</v>
      </c>
      <c r="V30" s="32">
        <v>9.5627045781084927E-2</v>
      </c>
      <c r="W30" s="32">
        <v>9.4002287679934571E-2</v>
      </c>
      <c r="X30" s="32">
        <v>9.256504043713415E-2</v>
      </c>
      <c r="Y30" s="32">
        <v>9.1821957674185758E-2</v>
      </c>
      <c r="Z30" s="32">
        <v>9.4982758201893475E-2</v>
      </c>
      <c r="AA30" s="32">
        <v>9.3809315952004521E-2</v>
      </c>
    </row>
    <row r="32" spans="1:27" s="30" customFormat="1" x14ac:dyDescent="0.35"/>
    <row r="33" spans="1:27" s="30" customFormat="1"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s="30" customFormat="1" x14ac:dyDescent="0.35">
      <c r="A34" s="31" t="s">
        <v>120</v>
      </c>
      <c r="B34" s="31" t="s">
        <v>60</v>
      </c>
      <c r="C34" s="32">
        <v>0.72671110236379743</v>
      </c>
      <c r="D34" s="32">
        <v>0.64910340364150454</v>
      </c>
      <c r="E34" s="32">
        <v>0.67812574384943947</v>
      </c>
      <c r="F34" s="32">
        <v>0.69324014213354257</v>
      </c>
      <c r="G34" s="32">
        <v>0.66260614864963574</v>
      </c>
      <c r="H34" s="32">
        <v>0.65771465654525696</v>
      </c>
      <c r="I34" s="32">
        <v>0.62752907699733762</v>
      </c>
      <c r="J34" s="32">
        <v>0.62315589309191177</v>
      </c>
      <c r="K34" s="32">
        <v>0.62626146271831384</v>
      </c>
      <c r="L34" s="32">
        <v>0.6189897629211063</v>
      </c>
      <c r="M34" s="32">
        <v>0.61215972942162844</v>
      </c>
      <c r="N34" s="32">
        <v>0.71563647470876579</v>
      </c>
      <c r="O34" s="32">
        <v>0.74196653710830707</v>
      </c>
      <c r="P34" s="32">
        <v>0.7207266244602869</v>
      </c>
      <c r="Q34" s="32">
        <v>0.76613749171551371</v>
      </c>
      <c r="R34" s="32">
        <v>0.75042793740511293</v>
      </c>
      <c r="S34" s="32">
        <v>0.73463299203962595</v>
      </c>
      <c r="T34" s="32">
        <v>0.77975901111550761</v>
      </c>
      <c r="U34" s="32">
        <v>0.75675245597875584</v>
      </c>
      <c r="V34" s="32">
        <v>0.7384115074119082</v>
      </c>
      <c r="W34" s="32">
        <v>0.68675952622056791</v>
      </c>
      <c r="X34" s="32">
        <v>0.74904478275736752</v>
      </c>
      <c r="Y34" s="32">
        <v>0.697663372671254</v>
      </c>
      <c r="Z34" s="32">
        <v>0.67958836238592546</v>
      </c>
      <c r="AA34" s="32">
        <v>0.66841429643297934</v>
      </c>
    </row>
    <row r="35" spans="1:27" s="30" customFormat="1" x14ac:dyDescent="0.35">
      <c r="A35" s="31" t="s">
        <v>120</v>
      </c>
      <c r="B35" s="31" t="s">
        <v>68</v>
      </c>
      <c r="C35" s="32" t="s">
        <v>152</v>
      </c>
      <c r="D35" s="32" t="s">
        <v>152</v>
      </c>
      <c r="E35" s="32" t="s">
        <v>152</v>
      </c>
      <c r="F35" s="32" t="s">
        <v>152</v>
      </c>
      <c r="G35" s="32" t="s">
        <v>152</v>
      </c>
      <c r="H35" s="32" t="s">
        <v>152</v>
      </c>
      <c r="I35" s="32" t="s">
        <v>152</v>
      </c>
      <c r="J35" s="32" t="s">
        <v>152</v>
      </c>
      <c r="K35" s="32" t="s">
        <v>152</v>
      </c>
      <c r="L35" s="32" t="s">
        <v>152</v>
      </c>
      <c r="M35" s="32" t="s">
        <v>152</v>
      </c>
      <c r="N35" s="32" t="s">
        <v>152</v>
      </c>
      <c r="O35" s="32" t="s">
        <v>152</v>
      </c>
      <c r="P35" s="32" t="s">
        <v>152</v>
      </c>
      <c r="Q35" s="32" t="s">
        <v>152</v>
      </c>
      <c r="R35" s="32" t="s">
        <v>152</v>
      </c>
      <c r="S35" s="32" t="s">
        <v>152</v>
      </c>
      <c r="T35" s="32" t="s">
        <v>152</v>
      </c>
      <c r="U35" s="32" t="s">
        <v>152</v>
      </c>
      <c r="V35" s="32" t="s">
        <v>152</v>
      </c>
      <c r="W35" s="32" t="s">
        <v>152</v>
      </c>
      <c r="X35" s="32" t="s">
        <v>152</v>
      </c>
      <c r="Y35" s="32" t="s">
        <v>152</v>
      </c>
      <c r="Z35" s="32" t="s">
        <v>152</v>
      </c>
      <c r="AA35" s="32" t="s">
        <v>152</v>
      </c>
    </row>
    <row r="36" spans="1:27" s="30" customFormat="1" x14ac:dyDescent="0.35">
      <c r="A36" s="31" t="s">
        <v>120</v>
      </c>
      <c r="B36" s="31" t="s">
        <v>18</v>
      </c>
      <c r="C36" s="32">
        <v>0.11212899285996603</v>
      </c>
      <c r="D36" s="32">
        <v>8.4098053807459147E-2</v>
      </c>
      <c r="E36" s="32">
        <v>8.4098144254437679E-2</v>
      </c>
      <c r="F36" s="32">
        <v>9.5722107852078006E-2</v>
      </c>
      <c r="G36" s="32">
        <v>9.3577729524142061E-2</v>
      </c>
      <c r="H36" s="32">
        <v>9.3577724532505652E-2</v>
      </c>
      <c r="I36" s="32">
        <v>9.3577724065045581E-2</v>
      </c>
      <c r="J36" s="32">
        <v>9.3577725633857883E-2</v>
      </c>
      <c r="K36" s="32">
        <v>9.35777252602117E-2</v>
      </c>
      <c r="L36" s="32">
        <v>9.3577731000516903E-2</v>
      </c>
      <c r="M36" s="32">
        <v>9.3577734333197257E-2</v>
      </c>
      <c r="N36" s="32">
        <v>0.14945183044462071</v>
      </c>
      <c r="O36" s="32">
        <v>0.18005444976620771</v>
      </c>
      <c r="P36" s="32">
        <v>0.12406647755930011</v>
      </c>
      <c r="Q36" s="32">
        <v>0.33557892196725114</v>
      </c>
      <c r="R36" s="32">
        <v>0.22788446337398147</v>
      </c>
      <c r="S36" s="32">
        <v>0.31066191903372042</v>
      </c>
      <c r="T36" s="32">
        <v>0.33432731936678917</v>
      </c>
      <c r="U36" s="32">
        <v>0.33977902826451484</v>
      </c>
      <c r="V36" s="32">
        <v>0.30184983032355284</v>
      </c>
      <c r="W36" s="32">
        <v>0.36590837836691881</v>
      </c>
      <c r="X36" s="32">
        <v>0.42391017714728102</v>
      </c>
      <c r="Y36" s="32">
        <v>0.40612131807189283</v>
      </c>
      <c r="Z36" s="32">
        <v>0.34249125500860772</v>
      </c>
      <c r="AA36" s="32">
        <v>0.45553381087178219</v>
      </c>
    </row>
    <row r="37" spans="1:27" s="30" customFormat="1" x14ac:dyDescent="0.35">
      <c r="A37" s="31" t="s">
        <v>120</v>
      </c>
      <c r="B37" s="31" t="s">
        <v>30</v>
      </c>
      <c r="C37" s="32" t="s">
        <v>152</v>
      </c>
      <c r="D37" s="32" t="s">
        <v>152</v>
      </c>
      <c r="E37" s="32" t="s">
        <v>152</v>
      </c>
      <c r="F37" s="32" t="s">
        <v>152</v>
      </c>
      <c r="G37" s="32" t="s">
        <v>152</v>
      </c>
      <c r="H37" s="32" t="s">
        <v>152</v>
      </c>
      <c r="I37" s="32" t="s">
        <v>152</v>
      </c>
      <c r="J37" s="32" t="s">
        <v>152</v>
      </c>
      <c r="K37" s="32" t="s">
        <v>152</v>
      </c>
      <c r="L37" s="32" t="s">
        <v>152</v>
      </c>
      <c r="M37" s="32" t="s">
        <v>152</v>
      </c>
      <c r="N37" s="32" t="s">
        <v>152</v>
      </c>
      <c r="O37" s="32" t="s">
        <v>152</v>
      </c>
      <c r="P37" s="32" t="s">
        <v>152</v>
      </c>
      <c r="Q37" s="32" t="s">
        <v>152</v>
      </c>
      <c r="R37" s="32" t="s">
        <v>152</v>
      </c>
      <c r="S37" s="32" t="s">
        <v>152</v>
      </c>
      <c r="T37" s="32" t="s">
        <v>152</v>
      </c>
      <c r="U37" s="32" t="s">
        <v>152</v>
      </c>
      <c r="V37" s="32" t="s">
        <v>152</v>
      </c>
      <c r="W37" s="32" t="s">
        <v>152</v>
      </c>
      <c r="X37" s="32" t="s">
        <v>152</v>
      </c>
      <c r="Y37" s="32" t="s">
        <v>152</v>
      </c>
      <c r="Z37" s="32" t="s">
        <v>152</v>
      </c>
      <c r="AA37" s="32" t="s">
        <v>152</v>
      </c>
    </row>
    <row r="38" spans="1:27" s="30" customFormat="1" x14ac:dyDescent="0.35">
      <c r="A38" s="31" t="s">
        <v>120</v>
      </c>
      <c r="B38" s="31" t="s">
        <v>63</v>
      </c>
      <c r="C38" s="32">
        <v>8.245112929474264E-4</v>
      </c>
      <c r="D38" s="32">
        <v>5.9447045538080705E-8</v>
      </c>
      <c r="E38" s="32">
        <v>4.4866526593160415E-5</v>
      </c>
      <c r="F38" s="32">
        <v>2.0653464555396713E-4</v>
      </c>
      <c r="G38" s="32">
        <v>5.3124626348056228E-8</v>
      </c>
      <c r="H38" s="32">
        <v>2.8906279309972904E-5</v>
      </c>
      <c r="I38" s="32">
        <v>5.5540978234815467E-8</v>
      </c>
      <c r="J38" s="32">
        <v>9.1603395633460316E-5</v>
      </c>
      <c r="K38" s="32">
        <v>5.84602326784233E-8</v>
      </c>
      <c r="L38" s="32">
        <v>1.6255528055186244E-4</v>
      </c>
      <c r="M38" s="32">
        <v>1.8268003954910111E-5</v>
      </c>
      <c r="N38" s="32">
        <v>7.1141785612125418E-4</v>
      </c>
      <c r="O38" s="32">
        <v>4.9247688355559701E-4</v>
      </c>
      <c r="P38" s="32">
        <v>5.5635431672403503E-5</v>
      </c>
      <c r="Q38" s="32">
        <v>5.1569073381255636E-3</v>
      </c>
      <c r="R38" s="32">
        <v>1.0882347149785785E-2</v>
      </c>
      <c r="S38" s="32">
        <v>1.1847539056438575E-2</v>
      </c>
      <c r="T38" s="32">
        <v>4.6454538482575934E-3</v>
      </c>
      <c r="U38" s="32">
        <v>1.7748511136739614E-2</v>
      </c>
      <c r="V38" s="32">
        <v>1.0075113700244142E-2</v>
      </c>
      <c r="W38" s="32">
        <v>2.0925293724075034E-2</v>
      </c>
      <c r="X38" s="32">
        <v>4.1745448890748868E-2</v>
      </c>
      <c r="Y38" s="32">
        <v>5.5645121228594545E-2</v>
      </c>
      <c r="Z38" s="32">
        <v>5.8184937276887595E-2</v>
      </c>
      <c r="AA38" s="32">
        <v>8.8306367883642961E-2</v>
      </c>
    </row>
    <row r="39" spans="1:27" s="30" customFormat="1" x14ac:dyDescent="0.35">
      <c r="A39" s="31" t="s">
        <v>120</v>
      </c>
      <c r="B39" s="31" t="s">
        <v>62</v>
      </c>
      <c r="C39" s="32">
        <v>0.51401748068145736</v>
      </c>
      <c r="D39" s="32">
        <v>0.51154469370014011</v>
      </c>
      <c r="E39" s="32">
        <v>0.51150253715506189</v>
      </c>
      <c r="F39" s="32">
        <v>0.50730787103375541</v>
      </c>
      <c r="G39" s="32">
        <v>0.50446118815618224</v>
      </c>
      <c r="H39" s="32">
        <v>0.50368960652942008</v>
      </c>
      <c r="I39" s="32">
        <v>0.50320703094010522</v>
      </c>
      <c r="J39" s="32">
        <v>0.49614851371071389</v>
      </c>
      <c r="K39" s="32">
        <v>0.49743236327659374</v>
      </c>
      <c r="L39" s="32">
        <v>0.49451311241594986</v>
      </c>
      <c r="M39" s="32">
        <v>0.49464280296703167</v>
      </c>
      <c r="N39" s="32">
        <v>0.49142098076987645</v>
      </c>
      <c r="O39" s="32">
        <v>0.48875436955962398</v>
      </c>
      <c r="P39" s="32">
        <v>0.48629895305236998</v>
      </c>
      <c r="Q39" s="32">
        <v>0.48605873265424371</v>
      </c>
      <c r="R39" s="32">
        <v>0.48085574010096144</v>
      </c>
      <c r="S39" s="32">
        <v>0.41678251695032348</v>
      </c>
      <c r="T39" s="32">
        <v>0.41564357617268405</v>
      </c>
      <c r="U39" s="32">
        <v>0.41420362875328631</v>
      </c>
      <c r="V39" s="32">
        <v>0.41032357824823579</v>
      </c>
      <c r="W39" s="32">
        <v>0.41107311124947937</v>
      </c>
      <c r="X39" s="32" t="s">
        <v>152</v>
      </c>
      <c r="Y39" s="32" t="s">
        <v>152</v>
      </c>
      <c r="Z39" s="32" t="s">
        <v>152</v>
      </c>
      <c r="AA39" s="32" t="s">
        <v>152</v>
      </c>
    </row>
    <row r="40" spans="1:27" s="30" customFormat="1" x14ac:dyDescent="0.35">
      <c r="A40" s="31" t="s">
        <v>120</v>
      </c>
      <c r="B40" s="31" t="s">
        <v>66</v>
      </c>
      <c r="C40" s="32">
        <v>0.36463171245970638</v>
      </c>
      <c r="D40" s="32">
        <v>0.35410855893332155</v>
      </c>
      <c r="E40" s="32">
        <v>0.34762286902207012</v>
      </c>
      <c r="F40" s="32">
        <v>0.31809722894017656</v>
      </c>
      <c r="G40" s="32">
        <v>0.36741958333065944</v>
      </c>
      <c r="H40" s="32">
        <v>0.37676345253348908</v>
      </c>
      <c r="I40" s="32">
        <v>0.44287522839813692</v>
      </c>
      <c r="J40" s="32">
        <v>0.44832286038775193</v>
      </c>
      <c r="K40" s="32">
        <v>0.42820798277177891</v>
      </c>
      <c r="L40" s="32">
        <v>0.43773748254279737</v>
      </c>
      <c r="M40" s="32">
        <v>0.40204968903422128</v>
      </c>
      <c r="N40" s="32">
        <v>0.39513166258021809</v>
      </c>
      <c r="O40" s="32">
        <v>0.35602783120712062</v>
      </c>
      <c r="P40" s="32">
        <v>0.4125867155290146</v>
      </c>
      <c r="Q40" s="32">
        <v>0.41071745765967105</v>
      </c>
      <c r="R40" s="32">
        <v>0.4300989837591131</v>
      </c>
      <c r="S40" s="32">
        <v>0.41962993372838164</v>
      </c>
      <c r="T40" s="32">
        <v>0.41217619057823551</v>
      </c>
      <c r="U40" s="32">
        <v>0.42147244468542483</v>
      </c>
      <c r="V40" s="32">
        <v>0.39073498656468914</v>
      </c>
      <c r="W40" s="32">
        <v>0.37412035324207538</v>
      </c>
      <c r="X40" s="32">
        <v>0.32700770193691669</v>
      </c>
      <c r="Y40" s="32">
        <v>0.38234095841700605</v>
      </c>
      <c r="Z40" s="32">
        <v>0.38441240977790464</v>
      </c>
      <c r="AA40" s="32">
        <v>0.40781421516651772</v>
      </c>
    </row>
    <row r="41" spans="1:27" s="30" customFormat="1" x14ac:dyDescent="0.35">
      <c r="A41" s="31" t="s">
        <v>120</v>
      </c>
      <c r="B41" s="31" t="s">
        <v>65</v>
      </c>
      <c r="C41" s="32">
        <v>0.3028543860591244</v>
      </c>
      <c r="D41" s="32">
        <v>0.31018460325343911</v>
      </c>
      <c r="E41" s="32">
        <v>0.31273306937485679</v>
      </c>
      <c r="F41" s="32">
        <v>0.29857997023052896</v>
      </c>
      <c r="G41" s="32">
        <v>0.29192041078438352</v>
      </c>
      <c r="H41" s="32">
        <v>0.31024524601231868</v>
      </c>
      <c r="I41" s="32">
        <v>0.3104804141460874</v>
      </c>
      <c r="J41" s="32">
        <v>0.26053851275034501</v>
      </c>
      <c r="K41" s="32">
        <v>0.28814626283967648</v>
      </c>
      <c r="L41" s="32">
        <v>0.29973235967021061</v>
      </c>
      <c r="M41" s="32">
        <v>0.3123299767138627</v>
      </c>
      <c r="N41" s="32">
        <v>0.31098291858813615</v>
      </c>
      <c r="O41" s="32">
        <v>0.29890800911574167</v>
      </c>
      <c r="P41" s="32">
        <v>0.29249976670768668</v>
      </c>
      <c r="Q41" s="32">
        <v>0.31079460281719745</v>
      </c>
      <c r="R41" s="32">
        <v>0.31006864887818519</v>
      </c>
      <c r="S41" s="32">
        <v>0.26005494640381788</v>
      </c>
      <c r="T41" s="32">
        <v>0.28598080397735426</v>
      </c>
      <c r="U41" s="32">
        <v>0.29858917342623509</v>
      </c>
      <c r="V41" s="32">
        <v>0.31089281404015823</v>
      </c>
      <c r="W41" s="32">
        <v>0.30806713242673206</v>
      </c>
      <c r="X41" s="32">
        <v>0.29686400799135976</v>
      </c>
      <c r="Y41" s="32">
        <v>0.29106622477001842</v>
      </c>
      <c r="Z41" s="32">
        <v>0.30719230799110137</v>
      </c>
      <c r="AA41" s="32">
        <v>0.30911788052515055</v>
      </c>
    </row>
    <row r="42" spans="1:27" s="30" customFormat="1" x14ac:dyDescent="0.35">
      <c r="A42" s="31" t="s">
        <v>120</v>
      </c>
      <c r="B42" s="31" t="s">
        <v>34</v>
      </c>
      <c r="C42" s="32">
        <v>6.1089418754992103E-2</v>
      </c>
      <c r="D42" s="32">
        <v>5.9030953740497862E-2</v>
      </c>
      <c r="E42" s="32">
        <v>7.2289685197023681E-2</v>
      </c>
      <c r="F42" s="32">
        <v>7.6880125194043872E-2</v>
      </c>
      <c r="G42" s="32">
        <v>6.8300577048069688E-2</v>
      </c>
      <c r="H42" s="32">
        <v>7.5691675233641981E-2</v>
      </c>
      <c r="I42" s="32">
        <v>7.8777377097086307E-2</v>
      </c>
      <c r="J42" s="32">
        <v>8.0763401482791874E-2</v>
      </c>
      <c r="K42" s="32">
        <v>0.10366965288891097</v>
      </c>
      <c r="L42" s="32">
        <v>8.2612821400216058E-2</v>
      </c>
      <c r="M42" s="32">
        <v>8.0827233901909407E-2</v>
      </c>
      <c r="N42" s="32">
        <v>8.5255762819333419E-2</v>
      </c>
      <c r="O42" s="32">
        <v>0.12051160273954256</v>
      </c>
      <c r="P42" s="32">
        <v>0.12129306306216198</v>
      </c>
      <c r="Q42" s="32">
        <v>0.12773547377812008</v>
      </c>
      <c r="R42" s="32">
        <v>0.12853537572315762</v>
      </c>
      <c r="S42" s="32">
        <v>0.1244061342257468</v>
      </c>
      <c r="T42" s="32">
        <v>0.12423764445330589</v>
      </c>
      <c r="U42" s="32">
        <v>0.12567281387106194</v>
      </c>
      <c r="V42" s="32">
        <v>0.12426392466687849</v>
      </c>
      <c r="W42" s="32">
        <v>0.12744608947880479</v>
      </c>
      <c r="X42" s="32">
        <v>0.12699275578739042</v>
      </c>
      <c r="Y42" s="32">
        <v>0.12459301344245696</v>
      </c>
      <c r="Z42" s="32">
        <v>0.12599559086507278</v>
      </c>
      <c r="AA42" s="32">
        <v>0.12655494239228915</v>
      </c>
    </row>
    <row r="43" spans="1:27" s="30" customFormat="1" x14ac:dyDescent="0.35">
      <c r="A43" s="31" t="s">
        <v>120</v>
      </c>
      <c r="B43" s="31" t="s">
        <v>70</v>
      </c>
      <c r="C43" s="32">
        <v>2.0978226387887527E-2</v>
      </c>
      <c r="D43" s="32">
        <v>7.3383321316991094E-3</v>
      </c>
      <c r="E43" s="32">
        <v>2.3619346310982735E-2</v>
      </c>
      <c r="F43" s="32">
        <v>2.0187207225707722E-2</v>
      </c>
      <c r="G43" s="32">
        <v>1.3387169158311139E-2</v>
      </c>
      <c r="H43" s="32">
        <v>2.4400521432180498E-2</v>
      </c>
      <c r="I43" s="32">
        <v>3.1950754530191111E-2</v>
      </c>
      <c r="J43" s="32">
        <v>3.9334726553696422E-2</v>
      </c>
      <c r="K43" s="32">
        <v>6.5188859070582236E-2</v>
      </c>
      <c r="L43" s="32">
        <v>9.3911467422773925E-2</v>
      </c>
      <c r="M43" s="32">
        <v>7.3384046080223614E-2</v>
      </c>
      <c r="N43" s="32">
        <v>0.15029608031247424</v>
      </c>
      <c r="O43" s="32">
        <v>0.14456606649145845</v>
      </c>
      <c r="P43" s="32">
        <v>0.13101651393550875</v>
      </c>
      <c r="Q43" s="32">
        <v>0.13242203773720101</v>
      </c>
      <c r="R43" s="32">
        <v>0.13178140528358495</v>
      </c>
      <c r="S43" s="32">
        <v>0.20361076693732272</v>
      </c>
      <c r="T43" s="32">
        <v>0.20852422384947242</v>
      </c>
      <c r="U43" s="32">
        <v>0.22143992525015327</v>
      </c>
      <c r="V43" s="32">
        <v>0.20881632573550135</v>
      </c>
      <c r="W43" s="32">
        <v>0.21433595352856075</v>
      </c>
      <c r="X43" s="32">
        <v>0.20954843573645365</v>
      </c>
      <c r="Y43" s="32">
        <v>0.19882349196051868</v>
      </c>
      <c r="Z43" s="32">
        <v>0.21455013879136395</v>
      </c>
      <c r="AA43" s="32">
        <v>0.21574077747281456</v>
      </c>
    </row>
    <row r="44" spans="1:27" s="30" customFormat="1" x14ac:dyDescent="0.35">
      <c r="A44" s="31" t="s">
        <v>120</v>
      </c>
      <c r="B44" s="31" t="s">
        <v>52</v>
      </c>
      <c r="C44" s="32">
        <v>0.1001547112624134</v>
      </c>
      <c r="D44" s="32">
        <v>8.919163897511502E-2</v>
      </c>
      <c r="E44" s="32">
        <v>9.1341231042246077E-2</v>
      </c>
      <c r="F44" s="32">
        <v>0.10044333860066917</v>
      </c>
      <c r="G44" s="32">
        <v>9.4916250981632727E-2</v>
      </c>
      <c r="H44" s="32">
        <v>0.1026025935657098</v>
      </c>
      <c r="I44" s="32">
        <v>0.10322743296224682</v>
      </c>
      <c r="J44" s="32">
        <v>0.10406369512569505</v>
      </c>
      <c r="K44" s="32">
        <v>0.12406574205213071</v>
      </c>
      <c r="L44" s="32">
        <v>9.8314756272078391E-2</v>
      </c>
      <c r="M44" s="32">
        <v>9.7162013977719758E-2</v>
      </c>
      <c r="N44" s="32">
        <v>0.11104677221820622</v>
      </c>
      <c r="O44" s="32">
        <v>0.10957438805580746</v>
      </c>
      <c r="P44" s="32">
        <v>0.11168836748351206</v>
      </c>
      <c r="Q44" s="32">
        <v>0.10423441302195026</v>
      </c>
      <c r="R44" s="32">
        <v>0.10588279316634264</v>
      </c>
      <c r="S44" s="32">
        <v>0.10088994949336506</v>
      </c>
      <c r="T44" s="32">
        <v>9.9171169790594454E-2</v>
      </c>
      <c r="U44" s="32">
        <v>0.10036764106513789</v>
      </c>
      <c r="V44" s="32">
        <v>9.9092128662411821E-2</v>
      </c>
      <c r="W44" s="32">
        <v>9.7629244457647354E-2</v>
      </c>
      <c r="X44" s="32">
        <v>9.787162765684343E-2</v>
      </c>
      <c r="Y44" s="32">
        <v>9.8011124568542551E-2</v>
      </c>
      <c r="Z44" s="32">
        <v>9.6637998678202358E-2</v>
      </c>
      <c r="AA44" s="32">
        <v>9.6487738594722469E-2</v>
      </c>
    </row>
    <row r="46" spans="1:27" s="30" customFormat="1" x14ac:dyDescent="0.35"/>
    <row r="47" spans="1:27" s="30" customFormat="1"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s="30" customFormat="1" x14ac:dyDescent="0.35">
      <c r="A48" s="31" t="s">
        <v>121</v>
      </c>
      <c r="B48" s="31" t="s">
        <v>60</v>
      </c>
      <c r="C48" s="32" t="s">
        <v>152</v>
      </c>
      <c r="D48" s="32" t="s">
        <v>152</v>
      </c>
      <c r="E48" s="32" t="s">
        <v>152</v>
      </c>
      <c r="F48" s="32" t="s">
        <v>152</v>
      </c>
      <c r="G48" s="32" t="s">
        <v>152</v>
      </c>
      <c r="H48" s="32" t="s">
        <v>152</v>
      </c>
      <c r="I48" s="32" t="s">
        <v>152</v>
      </c>
      <c r="J48" s="32" t="s">
        <v>152</v>
      </c>
      <c r="K48" s="32" t="s">
        <v>152</v>
      </c>
      <c r="L48" s="32" t="s">
        <v>152</v>
      </c>
      <c r="M48" s="32" t="s">
        <v>152</v>
      </c>
      <c r="N48" s="32" t="s">
        <v>152</v>
      </c>
      <c r="O48" s="32" t="s">
        <v>152</v>
      </c>
      <c r="P48" s="32" t="s">
        <v>152</v>
      </c>
      <c r="Q48" s="32" t="s">
        <v>152</v>
      </c>
      <c r="R48" s="32" t="s">
        <v>152</v>
      </c>
      <c r="S48" s="32" t="s">
        <v>152</v>
      </c>
      <c r="T48" s="32" t="s">
        <v>152</v>
      </c>
      <c r="U48" s="32" t="s">
        <v>152</v>
      </c>
      <c r="V48" s="32" t="s">
        <v>152</v>
      </c>
      <c r="W48" s="32" t="s">
        <v>152</v>
      </c>
      <c r="X48" s="32" t="s">
        <v>152</v>
      </c>
      <c r="Y48" s="32" t="s">
        <v>152</v>
      </c>
      <c r="Z48" s="32" t="s">
        <v>152</v>
      </c>
      <c r="AA48" s="32" t="s">
        <v>152</v>
      </c>
    </row>
    <row r="49" spans="1:27" s="30" customFormat="1" x14ac:dyDescent="0.35">
      <c r="A49" s="31" t="s">
        <v>121</v>
      </c>
      <c r="B49" s="31" t="s">
        <v>68</v>
      </c>
      <c r="C49" s="32">
        <v>0.80631289535967887</v>
      </c>
      <c r="D49" s="32">
        <v>0.73983729709053503</v>
      </c>
      <c r="E49" s="32">
        <v>0.79633242009132399</v>
      </c>
      <c r="F49" s="32">
        <v>0.80722635013985511</v>
      </c>
      <c r="G49" s="32">
        <v>0.81856441464056051</v>
      </c>
      <c r="H49" s="32">
        <v>0.80423733295082356</v>
      </c>
      <c r="I49" s="32">
        <v>0.76620642616366641</v>
      </c>
      <c r="J49" s="32">
        <v>0.79209444643669924</v>
      </c>
      <c r="K49" s="32">
        <v>0.76046429430713169</v>
      </c>
      <c r="L49" s="32">
        <v>0.84088634083095759</v>
      </c>
      <c r="M49" s="32">
        <v>0.84379174986458372</v>
      </c>
      <c r="N49" s="32">
        <v>0.83965237408592408</v>
      </c>
      <c r="O49" s="32">
        <v>0.84295424863531121</v>
      </c>
      <c r="P49" s="32">
        <v>0.84816498437877941</v>
      </c>
      <c r="Q49" s="32">
        <v>0.83223021595086044</v>
      </c>
      <c r="R49" s="32">
        <v>0.80802166031519573</v>
      </c>
      <c r="S49" s="32">
        <v>0.76532131355789157</v>
      </c>
      <c r="T49" s="32">
        <v>0.72998617090674323</v>
      </c>
      <c r="U49" s="32">
        <v>0.76957152126895023</v>
      </c>
      <c r="V49" s="32">
        <v>0.80539163662583546</v>
      </c>
      <c r="W49" s="32">
        <v>0.79747670889555067</v>
      </c>
      <c r="X49" s="32">
        <v>0.7847045936759951</v>
      </c>
      <c r="Y49" s="32">
        <v>0.79006571222579436</v>
      </c>
      <c r="Z49" s="32">
        <v>0.78239488447147665</v>
      </c>
      <c r="AA49" s="32">
        <v>0.79305618841627046</v>
      </c>
    </row>
    <row r="50" spans="1:27" s="30" customFormat="1" x14ac:dyDescent="0.35">
      <c r="A50" s="31" t="s">
        <v>121</v>
      </c>
      <c r="B50" s="31" t="s">
        <v>18</v>
      </c>
      <c r="C50" s="32" t="s">
        <v>152</v>
      </c>
      <c r="D50" s="32" t="s">
        <v>152</v>
      </c>
      <c r="E50" s="32" t="s">
        <v>152</v>
      </c>
      <c r="F50" s="32" t="s">
        <v>152</v>
      </c>
      <c r="G50" s="32" t="s">
        <v>152</v>
      </c>
      <c r="H50" s="32" t="s">
        <v>152</v>
      </c>
      <c r="I50" s="32" t="s">
        <v>152</v>
      </c>
      <c r="J50" s="32" t="s">
        <v>152</v>
      </c>
      <c r="K50" s="32" t="s">
        <v>152</v>
      </c>
      <c r="L50" s="32" t="s">
        <v>152</v>
      </c>
      <c r="M50" s="32" t="s">
        <v>152</v>
      </c>
      <c r="N50" s="32" t="s">
        <v>152</v>
      </c>
      <c r="O50" s="32" t="s">
        <v>152</v>
      </c>
      <c r="P50" s="32" t="s">
        <v>152</v>
      </c>
      <c r="Q50" s="32" t="s">
        <v>152</v>
      </c>
      <c r="R50" s="32" t="s">
        <v>152</v>
      </c>
      <c r="S50" s="32" t="s">
        <v>152</v>
      </c>
      <c r="T50" s="32" t="s">
        <v>152</v>
      </c>
      <c r="U50" s="32" t="s">
        <v>152</v>
      </c>
      <c r="V50" s="32" t="s">
        <v>152</v>
      </c>
      <c r="W50" s="32" t="s">
        <v>152</v>
      </c>
      <c r="X50" s="32" t="s">
        <v>152</v>
      </c>
      <c r="Y50" s="32" t="s">
        <v>152</v>
      </c>
      <c r="Z50" s="32" t="s">
        <v>152</v>
      </c>
      <c r="AA50" s="32" t="s">
        <v>152</v>
      </c>
    </row>
    <row r="51" spans="1:27" s="30" customFormat="1" x14ac:dyDescent="0.35">
      <c r="A51" s="31" t="s">
        <v>121</v>
      </c>
      <c r="B51" s="31" t="s">
        <v>30</v>
      </c>
      <c r="C51" s="32">
        <v>5.8298995433789958E-3</v>
      </c>
      <c r="D51" s="32">
        <v>5.1726315068493147E-3</v>
      </c>
      <c r="E51" s="32">
        <v>7.2071933789954329E-3</v>
      </c>
      <c r="F51" s="32">
        <v>1.7809927625570753E-3</v>
      </c>
      <c r="G51" s="32">
        <v>4.7390312785387904E-8</v>
      </c>
      <c r="H51" s="32">
        <v>1.7928280136986301E-3</v>
      </c>
      <c r="I51" s="32">
        <v>4.5503168949771457E-4</v>
      </c>
      <c r="J51" s="32">
        <v>3.9848776255707762E-8</v>
      </c>
      <c r="K51" s="32">
        <v>1.486437899543379E-4</v>
      </c>
      <c r="L51" s="32">
        <v>4.537438584474886E-4</v>
      </c>
      <c r="M51" s="32">
        <v>2.2007794520547946E-3</v>
      </c>
      <c r="N51" s="32">
        <v>1.0118965296803653E-2</v>
      </c>
      <c r="O51" s="32">
        <v>6.5245828767123062E-3</v>
      </c>
      <c r="P51" s="32">
        <v>1.1126903196347031E-2</v>
      </c>
      <c r="Q51" s="32">
        <v>4.1296502283105024E-2</v>
      </c>
      <c r="R51" s="32">
        <v>1.8033077625570777E-2</v>
      </c>
      <c r="S51" s="32">
        <v>3.3898257990867577E-2</v>
      </c>
      <c r="T51" s="32">
        <v>3.445555707762557E-2</v>
      </c>
      <c r="U51" s="32" t="s">
        <v>152</v>
      </c>
      <c r="V51" s="32" t="s">
        <v>152</v>
      </c>
      <c r="W51" s="32" t="s">
        <v>152</v>
      </c>
      <c r="X51" s="32" t="s">
        <v>152</v>
      </c>
      <c r="Y51" s="32" t="s">
        <v>152</v>
      </c>
      <c r="Z51" s="32" t="s">
        <v>152</v>
      </c>
      <c r="AA51" s="32" t="s">
        <v>152</v>
      </c>
    </row>
    <row r="52" spans="1:27" s="30" customFormat="1" x14ac:dyDescent="0.35">
      <c r="A52" s="31" t="s">
        <v>121</v>
      </c>
      <c r="B52" s="31" t="s">
        <v>63</v>
      </c>
      <c r="C52" s="32">
        <v>7.3540143324511589E-4</v>
      </c>
      <c r="D52" s="32">
        <v>1.6020118916894308E-3</v>
      </c>
      <c r="E52" s="32">
        <v>1.2631486825343383E-3</v>
      </c>
      <c r="F52" s="32">
        <v>5.809062195677911E-4</v>
      </c>
      <c r="G52" s="32">
        <v>6.7637201026493496E-8</v>
      </c>
      <c r="H52" s="32">
        <v>1.9259765866252857E-4</v>
      </c>
      <c r="I52" s="32">
        <v>6.7701239741312707E-5</v>
      </c>
      <c r="J52" s="32">
        <v>7.4464301231699263E-8</v>
      </c>
      <c r="K52" s="32">
        <v>8.0906345892901175E-8</v>
      </c>
      <c r="L52" s="32">
        <v>9.8647738546941014E-6</v>
      </c>
      <c r="M52" s="32">
        <v>1.5271284563395256E-4</v>
      </c>
      <c r="N52" s="32">
        <v>6.2645942550940928E-4</v>
      </c>
      <c r="O52" s="32">
        <v>1.190512308527223E-5</v>
      </c>
      <c r="P52" s="32">
        <v>6.8673526805431172E-5</v>
      </c>
      <c r="Q52" s="32">
        <v>3.2496140800142453E-3</v>
      </c>
      <c r="R52" s="32">
        <v>2.0476084344100672E-3</v>
      </c>
      <c r="S52" s="32">
        <v>4.0780902999279561E-3</v>
      </c>
      <c r="T52" s="32">
        <v>9.7478431484731242E-4</v>
      </c>
      <c r="U52" s="32">
        <v>7.7500773277222731E-3</v>
      </c>
      <c r="V52" s="32">
        <v>5.3675024245412534E-3</v>
      </c>
      <c r="W52" s="32">
        <v>1.1927396624790766E-2</v>
      </c>
      <c r="X52" s="32">
        <v>9.8249015075002246E-3</v>
      </c>
      <c r="Y52" s="32">
        <v>3.4548626179234092E-2</v>
      </c>
      <c r="Z52" s="32">
        <v>3.6578930005032741E-2</v>
      </c>
      <c r="AA52" s="32">
        <v>2.7251158068860672E-2</v>
      </c>
    </row>
    <row r="53" spans="1:27" s="30" customFormat="1" x14ac:dyDescent="0.35">
      <c r="A53" s="31" t="s">
        <v>121</v>
      </c>
      <c r="B53" s="31" t="s">
        <v>62</v>
      </c>
      <c r="C53" s="32">
        <v>0.14376246992091776</v>
      </c>
      <c r="D53" s="32">
        <v>0.14212925690391323</v>
      </c>
      <c r="E53" s="32">
        <v>0.13022023648520034</v>
      </c>
      <c r="F53" s="32">
        <v>0.16498860761649445</v>
      </c>
      <c r="G53" s="32">
        <v>0.16963318120981513</v>
      </c>
      <c r="H53" s="32">
        <v>0.15789207064301611</v>
      </c>
      <c r="I53" s="32">
        <v>0.16173462034738448</v>
      </c>
      <c r="J53" s="32">
        <v>0.20169358005694238</v>
      </c>
      <c r="K53" s="32">
        <v>0.16215868406394698</v>
      </c>
      <c r="L53" s="32">
        <v>0.13919373964387965</v>
      </c>
      <c r="M53" s="32">
        <v>0.13927336200488474</v>
      </c>
      <c r="N53" s="32">
        <v>0.12594989160510597</v>
      </c>
      <c r="O53" s="32">
        <v>0.1545930452954411</v>
      </c>
      <c r="P53" s="32">
        <v>0.15918491848343319</v>
      </c>
      <c r="Q53" s="32">
        <v>0.15088184054930767</v>
      </c>
      <c r="R53" s="32">
        <v>0.15027184107024422</v>
      </c>
      <c r="S53" s="32">
        <v>0.18935691593485077</v>
      </c>
      <c r="T53" s="32">
        <v>0.15729269852194247</v>
      </c>
      <c r="U53" s="32">
        <v>0.13504092533375009</v>
      </c>
      <c r="V53" s="32">
        <v>0.1342962757037153</v>
      </c>
      <c r="W53" s="32">
        <v>0.121875066369332</v>
      </c>
      <c r="X53" s="32">
        <v>0.14897117867926526</v>
      </c>
      <c r="Y53" s="32">
        <v>0.15387203692238646</v>
      </c>
      <c r="Z53" s="32">
        <v>0.14498657731601411</v>
      </c>
      <c r="AA53" s="32">
        <v>0.14548288122043429</v>
      </c>
    </row>
    <row r="54" spans="1:27" s="30" customFormat="1" x14ac:dyDescent="0.35">
      <c r="A54" s="31" t="s">
        <v>121</v>
      </c>
      <c r="B54" s="31" t="s">
        <v>66</v>
      </c>
      <c r="C54" s="32">
        <v>0.33852627712662631</v>
      </c>
      <c r="D54" s="32">
        <v>0.37845139839029956</v>
      </c>
      <c r="E54" s="32">
        <v>0.33218987756906776</v>
      </c>
      <c r="F54" s="32">
        <v>0.34049257332708671</v>
      </c>
      <c r="G54" s="32">
        <v>0.35324633305649772</v>
      </c>
      <c r="H54" s="32">
        <v>0.37172813870647631</v>
      </c>
      <c r="I54" s="32">
        <v>0.3773957102672344</v>
      </c>
      <c r="J54" s="32">
        <v>0.34067435243862704</v>
      </c>
      <c r="K54" s="32">
        <v>0.35330371065743416</v>
      </c>
      <c r="L54" s="32">
        <v>0.34587281611229881</v>
      </c>
      <c r="M54" s="32">
        <v>0.39204429637843552</v>
      </c>
      <c r="N54" s="32">
        <v>0.33860699450295512</v>
      </c>
      <c r="O54" s="32">
        <v>0.34066428939658144</v>
      </c>
      <c r="P54" s="32">
        <v>0.34902645579582303</v>
      </c>
      <c r="Q54" s="32">
        <v>0.36705112059555378</v>
      </c>
      <c r="R54" s="32">
        <v>0.36939025997411812</v>
      </c>
      <c r="S54" s="32">
        <v>0.33761184638526298</v>
      </c>
      <c r="T54" s="32">
        <v>0.36204602401566183</v>
      </c>
      <c r="U54" s="32">
        <v>0.35110207642065183</v>
      </c>
      <c r="V54" s="32">
        <v>0.3830303436699431</v>
      </c>
      <c r="W54" s="32">
        <v>0.33046188929649206</v>
      </c>
      <c r="X54" s="32">
        <v>0.3264967329085886</v>
      </c>
      <c r="Y54" s="32">
        <v>0.34070670785536461</v>
      </c>
      <c r="Z54" s="32">
        <v>0.37103935992249215</v>
      </c>
      <c r="AA54" s="32">
        <v>0.36619303221779098</v>
      </c>
    </row>
    <row r="55" spans="1:27" s="30" customFormat="1" x14ac:dyDescent="0.35">
      <c r="A55" s="31" t="s">
        <v>121</v>
      </c>
      <c r="B55" s="31" t="s">
        <v>65</v>
      </c>
      <c r="C55" s="32">
        <v>0.28275731337466348</v>
      </c>
      <c r="D55" s="32">
        <v>0.28149303226202188</v>
      </c>
      <c r="E55" s="32">
        <v>0.29272563161763687</v>
      </c>
      <c r="F55" s="32">
        <v>0.27971796701643359</v>
      </c>
      <c r="G55" s="32">
        <v>0.26649749381255916</v>
      </c>
      <c r="H55" s="32">
        <v>0.28145342126364609</v>
      </c>
      <c r="I55" s="32">
        <v>0.28553111990995944</v>
      </c>
      <c r="J55" s="32">
        <v>0.26980192749972909</v>
      </c>
      <c r="K55" s="32">
        <v>0.28107838648442113</v>
      </c>
      <c r="L55" s="32">
        <v>0.28677824506356064</v>
      </c>
      <c r="M55" s="32">
        <v>0.28561671695275265</v>
      </c>
      <c r="N55" s="32">
        <v>0.296694846660643</v>
      </c>
      <c r="O55" s="32">
        <v>0.28087181609937534</v>
      </c>
      <c r="P55" s="32">
        <v>0.27173239524711601</v>
      </c>
      <c r="Q55" s="32">
        <v>0.28580712625548077</v>
      </c>
      <c r="R55" s="32">
        <v>0.29064910759403789</v>
      </c>
      <c r="S55" s="32">
        <v>0.26989633276145847</v>
      </c>
      <c r="T55" s="32">
        <v>0.28059795698220913</v>
      </c>
      <c r="U55" s="32">
        <v>0.2871142251013411</v>
      </c>
      <c r="V55" s="32">
        <v>0.28528069668361006</v>
      </c>
      <c r="W55" s="32">
        <v>0.29616658752542124</v>
      </c>
      <c r="X55" s="32">
        <v>0.28007111783124822</v>
      </c>
      <c r="Y55" s="32">
        <v>0.2717564453153517</v>
      </c>
      <c r="Z55" s="32">
        <v>0.28547667815666405</v>
      </c>
      <c r="AA55" s="32">
        <v>0.29008876945452838</v>
      </c>
    </row>
    <row r="56" spans="1:27" s="30" customFormat="1" x14ac:dyDescent="0.35">
      <c r="A56" s="31" t="s">
        <v>121</v>
      </c>
      <c r="B56" s="31" t="s">
        <v>34</v>
      </c>
      <c r="C56" s="32">
        <v>5.908154531193914E-2</v>
      </c>
      <c r="D56" s="32">
        <v>6.7200918450676189E-2</v>
      </c>
      <c r="E56" s="32">
        <v>6.0596926370150635E-2</v>
      </c>
      <c r="F56" s="32">
        <v>5.6510372977044199E-2</v>
      </c>
      <c r="G56" s="32">
        <v>7.6144029150963036E-2</v>
      </c>
      <c r="H56" s="32">
        <v>7.3296317544893172E-2</v>
      </c>
      <c r="I56" s="32">
        <v>7.6514971827928865E-2</v>
      </c>
      <c r="J56" s="32">
        <v>6.3323475700769405E-2</v>
      </c>
      <c r="K56" s="32">
        <v>5.5729750832834109E-2</v>
      </c>
      <c r="L56" s="32">
        <v>6.3058712870894915E-2</v>
      </c>
      <c r="M56" s="32">
        <v>6.7363220327779472E-2</v>
      </c>
      <c r="N56" s="32">
        <v>5.9620759186659905E-2</v>
      </c>
      <c r="O56" s="32">
        <v>6.6508057655443736E-2</v>
      </c>
      <c r="P56" s="32">
        <v>6.7967418955113601E-2</v>
      </c>
      <c r="Q56" s="32">
        <v>6.9780613162066116E-2</v>
      </c>
      <c r="R56" s="32">
        <v>7.19658327104781E-2</v>
      </c>
      <c r="S56" s="32">
        <v>6.5451137565186709E-2</v>
      </c>
      <c r="T56" s="32">
        <v>6.5269639863570539E-2</v>
      </c>
      <c r="U56" s="32">
        <v>6.3256434282604176E-2</v>
      </c>
      <c r="V56" s="32">
        <v>6.6260095546266884E-2</v>
      </c>
      <c r="W56" s="32">
        <v>6.6963899092546353E-2</v>
      </c>
      <c r="X56" s="32">
        <v>6.5915685380174449E-2</v>
      </c>
      <c r="Y56" s="32">
        <v>6.5041505074615369E-2</v>
      </c>
      <c r="Z56" s="32">
        <v>0.12872073031671272</v>
      </c>
      <c r="AA56" s="32">
        <v>0.12999344121681164</v>
      </c>
    </row>
    <row r="57" spans="1:27" s="30" customFormat="1" x14ac:dyDescent="0.35">
      <c r="A57" s="31" t="s">
        <v>121</v>
      </c>
      <c r="B57" s="31" t="s">
        <v>70</v>
      </c>
      <c r="C57" s="32" t="s">
        <v>152</v>
      </c>
      <c r="D57" s="32" t="s">
        <v>152</v>
      </c>
      <c r="E57" s="32" t="s">
        <v>152</v>
      </c>
      <c r="F57" s="32" t="s">
        <v>152</v>
      </c>
      <c r="G57" s="32" t="s">
        <v>152</v>
      </c>
      <c r="H57" s="32" t="s">
        <v>152</v>
      </c>
      <c r="I57" s="32" t="s">
        <v>152</v>
      </c>
      <c r="J57" s="32" t="s">
        <v>152</v>
      </c>
      <c r="K57" s="32" t="s">
        <v>152</v>
      </c>
      <c r="L57" s="32" t="s">
        <v>152</v>
      </c>
      <c r="M57" s="32" t="s">
        <v>152</v>
      </c>
      <c r="N57" s="32" t="s">
        <v>152</v>
      </c>
      <c r="O57" s="32" t="s">
        <v>152</v>
      </c>
      <c r="P57" s="32" t="s">
        <v>152</v>
      </c>
      <c r="Q57" s="32" t="s">
        <v>152</v>
      </c>
      <c r="R57" s="32" t="s">
        <v>152</v>
      </c>
      <c r="S57" s="32" t="s">
        <v>152</v>
      </c>
      <c r="T57" s="32" t="s">
        <v>152</v>
      </c>
      <c r="U57" s="32" t="s">
        <v>152</v>
      </c>
      <c r="V57" s="32" t="s">
        <v>152</v>
      </c>
      <c r="W57" s="32" t="s">
        <v>152</v>
      </c>
      <c r="X57" s="32" t="s">
        <v>152</v>
      </c>
      <c r="Y57" s="32" t="s">
        <v>152</v>
      </c>
      <c r="Z57" s="32">
        <v>0.29177850012712808</v>
      </c>
      <c r="AA57" s="32">
        <v>0.2963108870149061</v>
      </c>
    </row>
    <row r="58" spans="1:27" s="30" customFormat="1" x14ac:dyDescent="0.35">
      <c r="A58" s="31" t="s">
        <v>121</v>
      </c>
      <c r="B58" s="31" t="s">
        <v>52</v>
      </c>
      <c r="C58" s="32">
        <v>9.9017400714210571E-2</v>
      </c>
      <c r="D58" s="32">
        <v>0.10576613502354626</v>
      </c>
      <c r="E58" s="32">
        <v>0.10178070647734201</v>
      </c>
      <c r="F58" s="32">
        <v>0.10066718799169611</v>
      </c>
      <c r="G58" s="32">
        <v>0.11633043916503269</v>
      </c>
      <c r="H58" s="32">
        <v>0.11324269267951105</v>
      </c>
      <c r="I58" s="32">
        <v>0.11549260025879379</v>
      </c>
      <c r="J58" s="32">
        <v>0.10056600790727764</v>
      </c>
      <c r="K58" s="32">
        <v>9.221752385011267E-2</v>
      </c>
      <c r="L58" s="32">
        <v>0.10562201071467114</v>
      </c>
      <c r="M58" s="32">
        <v>0.11641150639517152</v>
      </c>
      <c r="N58" s="32">
        <v>0.1050754755039799</v>
      </c>
      <c r="O58" s="32">
        <v>0.10418872373204124</v>
      </c>
      <c r="P58" s="32">
        <v>0.104230405266079</v>
      </c>
      <c r="Q58" s="32">
        <v>0.10319015901512052</v>
      </c>
      <c r="R58" s="32">
        <v>0.10568929910260599</v>
      </c>
      <c r="S58" s="32">
        <v>9.8099332470563377E-2</v>
      </c>
      <c r="T58" s="32">
        <v>9.6235141362936538E-2</v>
      </c>
      <c r="U58" s="32">
        <v>9.5973081947598474E-2</v>
      </c>
      <c r="V58" s="32">
        <v>0.10219788420353407</v>
      </c>
      <c r="W58" s="32">
        <v>9.7977352485804248E-2</v>
      </c>
      <c r="X58" s="32">
        <v>9.751793169356883E-2</v>
      </c>
      <c r="Y58" s="32">
        <v>9.8008908595074273E-2</v>
      </c>
      <c r="Z58" s="32">
        <v>0.10034359354382283</v>
      </c>
      <c r="AA58" s="32">
        <v>9.9921012247622454E-2</v>
      </c>
    </row>
    <row r="60" spans="1:27" s="30" customFormat="1" x14ac:dyDescent="0.35"/>
    <row r="61" spans="1:27" s="30" customFormat="1"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s="30" customFormat="1" x14ac:dyDescent="0.35">
      <c r="A62" s="31" t="s">
        <v>122</v>
      </c>
      <c r="B62" s="31" t="s">
        <v>60</v>
      </c>
      <c r="C62" s="32" t="s">
        <v>152</v>
      </c>
      <c r="D62" s="32" t="s">
        <v>152</v>
      </c>
      <c r="E62" s="32" t="s">
        <v>152</v>
      </c>
      <c r="F62" s="32" t="s">
        <v>152</v>
      </c>
      <c r="G62" s="32" t="s">
        <v>152</v>
      </c>
      <c r="H62" s="32" t="s">
        <v>152</v>
      </c>
      <c r="I62" s="32" t="s">
        <v>152</v>
      </c>
      <c r="J62" s="32" t="s">
        <v>152</v>
      </c>
      <c r="K62" s="32" t="s">
        <v>152</v>
      </c>
      <c r="L62" s="32" t="s">
        <v>152</v>
      </c>
      <c r="M62" s="32" t="s">
        <v>152</v>
      </c>
      <c r="N62" s="32" t="s">
        <v>152</v>
      </c>
      <c r="O62" s="32" t="s">
        <v>152</v>
      </c>
      <c r="P62" s="32" t="s">
        <v>152</v>
      </c>
      <c r="Q62" s="32" t="s">
        <v>152</v>
      </c>
      <c r="R62" s="32" t="s">
        <v>152</v>
      </c>
      <c r="S62" s="32" t="s">
        <v>152</v>
      </c>
      <c r="T62" s="32" t="s">
        <v>152</v>
      </c>
      <c r="U62" s="32" t="s">
        <v>152</v>
      </c>
      <c r="V62" s="32" t="s">
        <v>152</v>
      </c>
      <c r="W62" s="32" t="s">
        <v>152</v>
      </c>
      <c r="X62" s="32" t="s">
        <v>152</v>
      </c>
      <c r="Y62" s="32" t="s">
        <v>152</v>
      </c>
      <c r="Z62" s="32" t="s">
        <v>152</v>
      </c>
      <c r="AA62" s="32" t="s">
        <v>152</v>
      </c>
    </row>
    <row r="63" spans="1:27" s="30" customFormat="1" x14ac:dyDescent="0.35">
      <c r="A63" s="31" t="s">
        <v>122</v>
      </c>
      <c r="B63" s="31" t="s">
        <v>68</v>
      </c>
      <c r="C63" s="32" t="s">
        <v>152</v>
      </c>
      <c r="D63" s="32" t="s">
        <v>152</v>
      </c>
      <c r="E63" s="32" t="s">
        <v>152</v>
      </c>
      <c r="F63" s="32" t="s">
        <v>152</v>
      </c>
      <c r="G63" s="32" t="s">
        <v>152</v>
      </c>
      <c r="H63" s="32" t="s">
        <v>152</v>
      </c>
      <c r="I63" s="32" t="s">
        <v>152</v>
      </c>
      <c r="J63" s="32" t="s">
        <v>152</v>
      </c>
      <c r="K63" s="32" t="s">
        <v>152</v>
      </c>
      <c r="L63" s="32" t="s">
        <v>152</v>
      </c>
      <c r="M63" s="32" t="s">
        <v>152</v>
      </c>
      <c r="N63" s="32" t="s">
        <v>152</v>
      </c>
      <c r="O63" s="32" t="s">
        <v>152</v>
      </c>
      <c r="P63" s="32" t="s">
        <v>152</v>
      </c>
      <c r="Q63" s="32" t="s">
        <v>152</v>
      </c>
      <c r="R63" s="32" t="s">
        <v>152</v>
      </c>
      <c r="S63" s="32" t="s">
        <v>152</v>
      </c>
      <c r="T63" s="32" t="s">
        <v>152</v>
      </c>
      <c r="U63" s="32" t="s">
        <v>152</v>
      </c>
      <c r="V63" s="32" t="s">
        <v>152</v>
      </c>
      <c r="W63" s="32" t="s">
        <v>152</v>
      </c>
      <c r="X63" s="32" t="s">
        <v>152</v>
      </c>
      <c r="Y63" s="32" t="s">
        <v>152</v>
      </c>
      <c r="Z63" s="32" t="s">
        <v>152</v>
      </c>
      <c r="AA63" s="32" t="s">
        <v>152</v>
      </c>
    </row>
    <row r="64" spans="1:27" s="30" customFormat="1" x14ac:dyDescent="0.35">
      <c r="A64" s="31" t="s">
        <v>122</v>
      </c>
      <c r="B64" s="31" t="s">
        <v>18</v>
      </c>
      <c r="C64" s="32">
        <v>0.21806204957783487</v>
      </c>
      <c r="D64" s="32">
        <v>0.18504942892390755</v>
      </c>
      <c r="E64" s="32">
        <v>0.16283051129805526</v>
      </c>
      <c r="F64" s="32">
        <v>0.10000012263006125</v>
      </c>
      <c r="G64" s="32">
        <v>0.10000011616103728</v>
      </c>
      <c r="H64" s="32">
        <v>0.10000011665336099</v>
      </c>
      <c r="I64" s="32">
        <v>0.10000011742353226</v>
      </c>
      <c r="J64" s="32">
        <v>0.10000011834321983</v>
      </c>
      <c r="K64" s="32">
        <v>0.10000012575002033</v>
      </c>
      <c r="L64" s="32">
        <v>0.10000014435382208</v>
      </c>
      <c r="M64" s="32">
        <v>0.10000014743231778</v>
      </c>
      <c r="N64" s="32">
        <v>0.24071387622220305</v>
      </c>
      <c r="O64" s="32">
        <v>0.29162323882266677</v>
      </c>
      <c r="P64" s="32">
        <v>0.18110025414197947</v>
      </c>
      <c r="Q64" s="32">
        <v>0.32532709187999398</v>
      </c>
      <c r="R64" s="32">
        <v>0.17354438055685786</v>
      </c>
      <c r="S64" s="32" t="s">
        <v>152</v>
      </c>
      <c r="T64" s="32" t="s">
        <v>152</v>
      </c>
      <c r="U64" s="32" t="s">
        <v>152</v>
      </c>
      <c r="V64" s="32" t="s">
        <v>152</v>
      </c>
      <c r="W64" s="32" t="s">
        <v>152</v>
      </c>
      <c r="X64" s="32" t="s">
        <v>152</v>
      </c>
      <c r="Y64" s="32" t="s">
        <v>152</v>
      </c>
      <c r="Z64" s="32" t="s">
        <v>152</v>
      </c>
      <c r="AA64" s="32" t="s">
        <v>152</v>
      </c>
    </row>
    <row r="65" spans="1:27" s="30" customFormat="1" x14ac:dyDescent="0.35">
      <c r="A65" s="31" t="s">
        <v>122</v>
      </c>
      <c r="B65" s="31" t="s">
        <v>30</v>
      </c>
      <c r="C65" s="32">
        <v>9.3824819647111382E-2</v>
      </c>
      <c r="D65" s="32">
        <v>0.1049724743150685</v>
      </c>
      <c r="E65" s="32">
        <v>0.10999185216894977</v>
      </c>
      <c r="F65" s="32">
        <v>1.2000002283105023E-2</v>
      </c>
      <c r="G65" s="32">
        <v>1.2000002283105023E-2</v>
      </c>
      <c r="H65" s="32">
        <v>1.2000002283105023E-2</v>
      </c>
      <c r="I65" s="32">
        <v>1.2000002283105023E-2</v>
      </c>
      <c r="J65" s="32">
        <v>1.2000002283105023E-2</v>
      </c>
      <c r="K65" s="32">
        <v>1.2000002283105023E-2</v>
      </c>
      <c r="L65" s="32">
        <v>1.2000002283105023E-2</v>
      </c>
      <c r="M65" s="32">
        <v>1.2000002283105023E-2</v>
      </c>
      <c r="N65" s="32">
        <v>1.346624714611872E-2</v>
      </c>
      <c r="O65" s="32">
        <v>1.2000011415525114E-2</v>
      </c>
      <c r="P65" s="32">
        <v>1.5637184646118577E-2</v>
      </c>
      <c r="Q65" s="32" t="s">
        <v>152</v>
      </c>
      <c r="R65" s="32" t="s">
        <v>152</v>
      </c>
      <c r="S65" s="32" t="s">
        <v>152</v>
      </c>
      <c r="T65" s="32" t="s">
        <v>152</v>
      </c>
      <c r="U65" s="32" t="s">
        <v>152</v>
      </c>
      <c r="V65" s="32" t="s">
        <v>152</v>
      </c>
      <c r="W65" s="32" t="s">
        <v>152</v>
      </c>
      <c r="X65" s="32" t="s">
        <v>152</v>
      </c>
      <c r="Y65" s="32" t="s">
        <v>152</v>
      </c>
      <c r="Z65" s="32" t="s">
        <v>152</v>
      </c>
      <c r="AA65" s="32" t="s">
        <v>152</v>
      </c>
    </row>
    <row r="66" spans="1:27" s="30" customFormat="1" x14ac:dyDescent="0.35">
      <c r="A66" s="31" t="s">
        <v>122</v>
      </c>
      <c r="B66" s="31" t="s">
        <v>63</v>
      </c>
      <c r="C66" s="32">
        <v>6.8315494363615729E-3</v>
      </c>
      <c r="D66" s="32">
        <v>5.1564090274561067E-3</v>
      </c>
      <c r="E66" s="32">
        <v>1.1275767400183464E-2</v>
      </c>
      <c r="F66" s="32">
        <v>6.9792367366039931E-4</v>
      </c>
      <c r="G66" s="32">
        <v>5.9220205227145783E-5</v>
      </c>
      <c r="H66" s="32">
        <v>5.8863806445049165E-4</v>
      </c>
      <c r="I66" s="32">
        <v>2.0349266141925058E-4</v>
      </c>
      <c r="J66" s="32">
        <v>1.3378361438024276E-7</v>
      </c>
      <c r="K66" s="32">
        <v>4.3750202936237848E-5</v>
      </c>
      <c r="L66" s="32">
        <v>2.4928118334915369E-4</v>
      </c>
      <c r="M66" s="32">
        <v>1.0189092591983684E-3</v>
      </c>
      <c r="N66" s="32">
        <v>3.1236027475194075E-2</v>
      </c>
      <c r="O66" s="32">
        <v>3.9625243254000748E-2</v>
      </c>
      <c r="P66" s="32">
        <v>2.3652250402950166E-2</v>
      </c>
      <c r="Q66" s="32">
        <v>9.4155750480727218E-2</v>
      </c>
      <c r="R66" s="32">
        <v>3.4476235212308561E-2</v>
      </c>
      <c r="S66" s="32">
        <v>0.10673142746321271</v>
      </c>
      <c r="T66" s="32">
        <v>0.11567252234451203</v>
      </c>
      <c r="U66" s="32">
        <v>0.13127142138907041</v>
      </c>
      <c r="V66" s="32">
        <v>0.10267842754858786</v>
      </c>
      <c r="W66" s="32">
        <v>0.14518468675476451</v>
      </c>
      <c r="X66" s="32">
        <v>0.16017828952141161</v>
      </c>
      <c r="Y66" s="32">
        <v>0.19291403631813425</v>
      </c>
      <c r="Z66" s="32">
        <v>3.6220809848807101E-2</v>
      </c>
      <c r="AA66" s="32">
        <v>2.8429172426725016E-2</v>
      </c>
    </row>
    <row r="67" spans="1:27" s="30" customFormat="1" x14ac:dyDescent="0.35">
      <c r="A67" s="31" t="s">
        <v>122</v>
      </c>
      <c r="B67" s="31" t="s">
        <v>62</v>
      </c>
      <c r="C67" s="32" t="s">
        <v>152</v>
      </c>
      <c r="D67" s="32" t="s">
        <v>152</v>
      </c>
      <c r="E67" s="32" t="s">
        <v>152</v>
      </c>
      <c r="F67" s="32" t="s">
        <v>152</v>
      </c>
      <c r="G67" s="32" t="s">
        <v>152</v>
      </c>
      <c r="H67" s="32" t="s">
        <v>152</v>
      </c>
      <c r="I67" s="32" t="s">
        <v>152</v>
      </c>
      <c r="J67" s="32" t="s">
        <v>152</v>
      </c>
      <c r="K67" s="32" t="s">
        <v>152</v>
      </c>
      <c r="L67" s="32" t="s">
        <v>152</v>
      </c>
      <c r="M67" s="32" t="s">
        <v>152</v>
      </c>
      <c r="N67" s="32" t="s">
        <v>152</v>
      </c>
      <c r="O67" s="32" t="s">
        <v>152</v>
      </c>
      <c r="P67" s="32" t="s">
        <v>152</v>
      </c>
      <c r="Q67" s="32" t="s">
        <v>152</v>
      </c>
      <c r="R67" s="32" t="s">
        <v>152</v>
      </c>
      <c r="S67" s="32" t="s">
        <v>152</v>
      </c>
      <c r="T67" s="32" t="s">
        <v>152</v>
      </c>
      <c r="U67" s="32" t="s">
        <v>152</v>
      </c>
      <c r="V67" s="32" t="s">
        <v>152</v>
      </c>
      <c r="W67" s="32" t="s">
        <v>152</v>
      </c>
      <c r="X67" s="32" t="s">
        <v>152</v>
      </c>
      <c r="Y67" s="32" t="s">
        <v>152</v>
      </c>
      <c r="Z67" s="32" t="s">
        <v>152</v>
      </c>
      <c r="AA67" s="32" t="s">
        <v>152</v>
      </c>
    </row>
    <row r="68" spans="1:27" s="30" customFormat="1" x14ac:dyDescent="0.35">
      <c r="A68" s="31" t="s">
        <v>122</v>
      </c>
      <c r="B68" s="31" t="s">
        <v>66</v>
      </c>
      <c r="C68" s="32">
        <v>0.3355256710391169</v>
      </c>
      <c r="D68" s="32">
        <v>0.35784262484934992</v>
      </c>
      <c r="E68" s="32">
        <v>0.32010211242373543</v>
      </c>
      <c r="F68" s="32">
        <v>0.32329544682277456</v>
      </c>
      <c r="G68" s="32">
        <v>0.30027112342467199</v>
      </c>
      <c r="H68" s="32">
        <v>0.3357308996158776</v>
      </c>
      <c r="I68" s="32">
        <v>0.34074161124661151</v>
      </c>
      <c r="J68" s="32">
        <v>0.32354791715863868</v>
      </c>
      <c r="K68" s="32">
        <v>0.3350327381311699</v>
      </c>
      <c r="L68" s="32">
        <v>0.34144268369493053</v>
      </c>
      <c r="M68" s="32">
        <v>0.36700934553304287</v>
      </c>
      <c r="N68" s="32">
        <v>0.33320899264628984</v>
      </c>
      <c r="O68" s="32">
        <v>0.3381677008629726</v>
      </c>
      <c r="P68" s="32">
        <v>0.32266386983788253</v>
      </c>
      <c r="Q68" s="32">
        <v>0.36077919430248501</v>
      </c>
      <c r="R68" s="32">
        <v>0.35913739410230294</v>
      </c>
      <c r="S68" s="32">
        <v>0.32737997305138317</v>
      </c>
      <c r="T68" s="32">
        <v>0.33147891478852737</v>
      </c>
      <c r="U68" s="32">
        <v>0.33154233529984956</v>
      </c>
      <c r="V68" s="32">
        <v>0.36608314009949816</v>
      </c>
      <c r="W68" s="32">
        <v>0.31583870576260176</v>
      </c>
      <c r="X68" s="32">
        <v>0.31605354835258909</v>
      </c>
      <c r="Y68" s="32">
        <v>0.30668752845104513</v>
      </c>
      <c r="Z68" s="32">
        <v>0.35551080738824625</v>
      </c>
      <c r="AA68" s="32">
        <v>0.36710053206903875</v>
      </c>
    </row>
    <row r="69" spans="1:27" s="30" customFormat="1" x14ac:dyDescent="0.35">
      <c r="A69" s="31" t="s">
        <v>122</v>
      </c>
      <c r="B69" s="31" t="s">
        <v>65</v>
      </c>
      <c r="C69" s="32">
        <v>0.29322056570200761</v>
      </c>
      <c r="D69" s="32">
        <v>0.29475526070399988</v>
      </c>
      <c r="E69" s="32">
        <v>0.29948939502035121</v>
      </c>
      <c r="F69" s="32">
        <v>0.28362042303579654</v>
      </c>
      <c r="G69" s="32">
        <v>0.27203173320401447</v>
      </c>
      <c r="H69" s="32">
        <v>0.27683658496948904</v>
      </c>
      <c r="I69" s="32">
        <v>0.29000725682246276</v>
      </c>
      <c r="J69" s="32">
        <v>0.27392122955598891</v>
      </c>
      <c r="K69" s="32">
        <v>0.29054328429492809</v>
      </c>
      <c r="L69" s="32">
        <v>0.29321953639997916</v>
      </c>
      <c r="M69" s="32">
        <v>0.2951365751899187</v>
      </c>
      <c r="N69" s="32">
        <v>0.29792365488778755</v>
      </c>
      <c r="O69" s="32">
        <v>0.28403166899246335</v>
      </c>
      <c r="P69" s="32">
        <v>0.27523779936739334</v>
      </c>
      <c r="Q69" s="32">
        <v>0.28556439189882266</v>
      </c>
      <c r="R69" s="32">
        <v>0.29383942232561844</v>
      </c>
      <c r="S69" s="32">
        <v>0.27390298426729426</v>
      </c>
      <c r="T69" s="32">
        <v>0.28521684331629643</v>
      </c>
      <c r="U69" s="32">
        <v>0.29096033214521555</v>
      </c>
      <c r="V69" s="32">
        <v>0.2928131533916119</v>
      </c>
      <c r="W69" s="32">
        <v>0.29692977659584668</v>
      </c>
      <c r="X69" s="32">
        <v>0.28273364577945231</v>
      </c>
      <c r="Y69" s="32">
        <v>0.27301504343787603</v>
      </c>
      <c r="Z69" s="32">
        <v>0.2830113719785009</v>
      </c>
      <c r="AA69" s="32">
        <v>0.29158927336412876</v>
      </c>
    </row>
    <row r="70" spans="1:27" s="30" customFormat="1" x14ac:dyDescent="0.35">
      <c r="A70" s="31" t="s">
        <v>122</v>
      </c>
      <c r="B70" s="31" t="s">
        <v>34</v>
      </c>
      <c r="C70" s="32">
        <v>5.2799630870112281E-2</v>
      </c>
      <c r="D70" s="32">
        <v>5.2967261991481294E-2</v>
      </c>
      <c r="E70" s="32">
        <v>5.5903356044061332E-2</v>
      </c>
      <c r="F70" s="32">
        <v>4.8329706027203795E-2</v>
      </c>
      <c r="G70" s="32">
        <v>4.9024046316407638E-2</v>
      </c>
      <c r="H70" s="32">
        <v>5.016842849018982E-2</v>
      </c>
      <c r="I70" s="32">
        <v>5.101614223035951E-2</v>
      </c>
      <c r="J70" s="32">
        <v>4.5197000987321614E-2</v>
      </c>
      <c r="K70" s="32">
        <v>4.5040923595044788E-2</v>
      </c>
      <c r="L70" s="32">
        <v>5.7383896650743324E-2</v>
      </c>
      <c r="M70" s="32">
        <v>5.9303713523905531E-2</v>
      </c>
      <c r="N70" s="32">
        <v>0.11684908054045347</v>
      </c>
      <c r="O70" s="32">
        <v>0.11429280613647369</v>
      </c>
      <c r="P70" s="32">
        <v>0.11673092030611554</v>
      </c>
      <c r="Q70" s="32">
        <v>0.11931411590793753</v>
      </c>
      <c r="R70" s="32">
        <v>0.12175905253702596</v>
      </c>
      <c r="S70" s="32">
        <v>0.11748085617265479</v>
      </c>
      <c r="T70" s="32">
        <v>0.11522291002976434</v>
      </c>
      <c r="U70" s="32">
        <v>0.11564004474752877</v>
      </c>
      <c r="V70" s="32">
        <v>0.11592839766882844</v>
      </c>
      <c r="W70" s="32">
        <v>0.1195761544050071</v>
      </c>
      <c r="X70" s="32">
        <v>0.11747047869609364</v>
      </c>
      <c r="Y70" s="32">
        <v>0.11713136168919597</v>
      </c>
      <c r="Z70" s="32">
        <v>0.11309172288496036</v>
      </c>
      <c r="AA70" s="32">
        <v>0.11807812149639324</v>
      </c>
    </row>
    <row r="71" spans="1:27" s="30" customFormat="1" x14ac:dyDescent="0.35">
      <c r="A71" s="31" t="s">
        <v>122</v>
      </c>
      <c r="B71" s="31" t="s">
        <v>70</v>
      </c>
      <c r="C71" s="32" t="s">
        <v>152</v>
      </c>
      <c r="D71" s="32" t="s">
        <v>152</v>
      </c>
      <c r="E71" s="32" t="s">
        <v>152</v>
      </c>
      <c r="F71" s="32" t="s">
        <v>152</v>
      </c>
      <c r="G71" s="32" t="s">
        <v>152</v>
      </c>
      <c r="H71" s="32" t="s">
        <v>152</v>
      </c>
      <c r="I71" s="32" t="s">
        <v>152</v>
      </c>
      <c r="J71" s="32" t="s">
        <v>152</v>
      </c>
      <c r="K71" s="32" t="s">
        <v>152</v>
      </c>
      <c r="L71" s="32" t="s">
        <v>152</v>
      </c>
      <c r="M71" s="32" t="s">
        <v>152</v>
      </c>
      <c r="N71" s="32" t="s">
        <v>152</v>
      </c>
      <c r="O71" s="32" t="s">
        <v>152</v>
      </c>
      <c r="P71" s="32" t="s">
        <v>152</v>
      </c>
      <c r="Q71" s="32" t="s">
        <v>152</v>
      </c>
      <c r="R71" s="32" t="s">
        <v>152</v>
      </c>
      <c r="S71" s="32" t="s">
        <v>152</v>
      </c>
      <c r="T71" s="32" t="s">
        <v>152</v>
      </c>
      <c r="U71" s="32" t="s">
        <v>152</v>
      </c>
      <c r="V71" s="32" t="s">
        <v>152</v>
      </c>
      <c r="W71" s="32" t="s">
        <v>152</v>
      </c>
      <c r="X71" s="32" t="s">
        <v>152</v>
      </c>
      <c r="Y71" s="32" t="s">
        <v>152</v>
      </c>
      <c r="Z71" s="32" t="s">
        <v>152</v>
      </c>
      <c r="AA71" s="32" t="s">
        <v>152</v>
      </c>
    </row>
    <row r="72" spans="1:27" s="30" customFormat="1" x14ac:dyDescent="0.35">
      <c r="A72" s="31" t="s">
        <v>122</v>
      </c>
      <c r="B72" s="31" t="s">
        <v>52</v>
      </c>
      <c r="C72" s="32">
        <v>0.12032990920212758</v>
      </c>
      <c r="D72" s="32">
        <v>0.11802443306068358</v>
      </c>
      <c r="E72" s="32">
        <v>0.12537433614359</v>
      </c>
      <c r="F72" s="32">
        <v>0.10786981228336673</v>
      </c>
      <c r="G72" s="32">
        <v>0.11112013576436283</v>
      </c>
      <c r="H72" s="32">
        <v>0.10826231978238138</v>
      </c>
      <c r="I72" s="32">
        <v>0.10762653557526879</v>
      </c>
      <c r="J72" s="32">
        <v>0.10038263580867114</v>
      </c>
      <c r="K72" s="32">
        <v>9.6479918234919831E-2</v>
      </c>
      <c r="L72" s="32">
        <v>0.10713999627340802</v>
      </c>
      <c r="M72" s="32">
        <v>0.11445531653579721</v>
      </c>
      <c r="N72" s="32">
        <v>0.10547206272344106</v>
      </c>
      <c r="O72" s="32">
        <v>0.10423336776845869</v>
      </c>
      <c r="P72" s="32">
        <v>0.10211638122465194</v>
      </c>
      <c r="Q72" s="32">
        <v>0.10220708297102764</v>
      </c>
      <c r="R72" s="32">
        <v>0.10297875427416429</v>
      </c>
      <c r="S72" s="32">
        <v>0.10091115001486754</v>
      </c>
      <c r="T72" s="32">
        <v>9.8171119650226055E-2</v>
      </c>
      <c r="U72" s="32">
        <v>9.9337271926354151E-2</v>
      </c>
      <c r="V72" s="32">
        <v>0.10379696117771381</v>
      </c>
      <c r="W72" s="32">
        <v>9.9728947718787306E-2</v>
      </c>
      <c r="X72" s="32">
        <v>0.10109470268563271</v>
      </c>
      <c r="Y72" s="32">
        <v>0.10303680541916779</v>
      </c>
      <c r="Z72" s="32">
        <v>0.10005441766786531</v>
      </c>
      <c r="AA72" s="32">
        <v>0.1008105440991465</v>
      </c>
    </row>
    <row r="74" spans="1:27" s="30" customFormat="1" x14ac:dyDescent="0.35"/>
    <row r="75" spans="1:27" s="30" customFormat="1"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s="30" customFormat="1" x14ac:dyDescent="0.35">
      <c r="A76" s="31" t="s">
        <v>123</v>
      </c>
      <c r="B76" s="31" t="s">
        <v>60</v>
      </c>
      <c r="C76" s="32" t="s">
        <v>152</v>
      </c>
      <c r="D76" s="32" t="s">
        <v>152</v>
      </c>
      <c r="E76" s="32" t="s">
        <v>152</v>
      </c>
      <c r="F76" s="32" t="s">
        <v>152</v>
      </c>
      <c r="G76" s="32" t="s">
        <v>152</v>
      </c>
      <c r="H76" s="32" t="s">
        <v>152</v>
      </c>
      <c r="I76" s="32" t="s">
        <v>152</v>
      </c>
      <c r="J76" s="32" t="s">
        <v>152</v>
      </c>
      <c r="K76" s="32" t="s">
        <v>152</v>
      </c>
      <c r="L76" s="32" t="s">
        <v>152</v>
      </c>
      <c r="M76" s="32" t="s">
        <v>152</v>
      </c>
      <c r="N76" s="32" t="s">
        <v>152</v>
      </c>
      <c r="O76" s="32" t="s">
        <v>152</v>
      </c>
      <c r="P76" s="32" t="s">
        <v>152</v>
      </c>
      <c r="Q76" s="32" t="s">
        <v>152</v>
      </c>
      <c r="R76" s="32" t="s">
        <v>152</v>
      </c>
      <c r="S76" s="32" t="s">
        <v>152</v>
      </c>
      <c r="T76" s="32" t="s">
        <v>152</v>
      </c>
      <c r="U76" s="32" t="s">
        <v>152</v>
      </c>
      <c r="V76" s="32" t="s">
        <v>152</v>
      </c>
      <c r="W76" s="32" t="s">
        <v>152</v>
      </c>
      <c r="X76" s="32" t="s">
        <v>152</v>
      </c>
      <c r="Y76" s="32" t="s">
        <v>152</v>
      </c>
      <c r="Z76" s="32" t="s">
        <v>152</v>
      </c>
      <c r="AA76" s="32" t="s">
        <v>152</v>
      </c>
    </row>
    <row r="77" spans="1:27" s="30" customFormat="1" x14ac:dyDescent="0.35">
      <c r="A77" s="31" t="s">
        <v>123</v>
      </c>
      <c r="B77" s="31" t="s">
        <v>68</v>
      </c>
      <c r="C77" s="32" t="s">
        <v>152</v>
      </c>
      <c r="D77" s="32" t="s">
        <v>152</v>
      </c>
      <c r="E77" s="32" t="s">
        <v>152</v>
      </c>
      <c r="F77" s="32" t="s">
        <v>152</v>
      </c>
      <c r="G77" s="32" t="s">
        <v>152</v>
      </c>
      <c r="H77" s="32" t="s">
        <v>152</v>
      </c>
      <c r="I77" s="32" t="s">
        <v>152</v>
      </c>
      <c r="J77" s="32" t="s">
        <v>152</v>
      </c>
      <c r="K77" s="32" t="s">
        <v>152</v>
      </c>
      <c r="L77" s="32" t="s">
        <v>152</v>
      </c>
      <c r="M77" s="32" t="s">
        <v>152</v>
      </c>
      <c r="N77" s="32" t="s">
        <v>152</v>
      </c>
      <c r="O77" s="32" t="s">
        <v>152</v>
      </c>
      <c r="P77" s="32" t="s">
        <v>152</v>
      </c>
      <c r="Q77" s="32" t="s">
        <v>152</v>
      </c>
      <c r="R77" s="32" t="s">
        <v>152</v>
      </c>
      <c r="S77" s="32" t="s">
        <v>152</v>
      </c>
      <c r="T77" s="32" t="s">
        <v>152</v>
      </c>
      <c r="U77" s="32" t="s">
        <v>152</v>
      </c>
      <c r="V77" s="32" t="s">
        <v>152</v>
      </c>
      <c r="W77" s="32" t="s">
        <v>152</v>
      </c>
      <c r="X77" s="32" t="s">
        <v>152</v>
      </c>
      <c r="Y77" s="32" t="s">
        <v>152</v>
      </c>
      <c r="Z77" s="32" t="s">
        <v>152</v>
      </c>
      <c r="AA77" s="32" t="s">
        <v>152</v>
      </c>
    </row>
    <row r="78" spans="1:27" s="30" customFormat="1" x14ac:dyDescent="0.35">
      <c r="A78" s="31" t="s">
        <v>123</v>
      </c>
      <c r="B78" s="31" t="s">
        <v>18</v>
      </c>
      <c r="C78" s="32">
        <v>0</v>
      </c>
      <c r="D78" s="32">
        <v>2.2061045618194591E-7</v>
      </c>
      <c r="E78" s="32">
        <v>2.8147112091675448E-7</v>
      </c>
      <c r="F78" s="32">
        <v>2.8293329601334738E-7</v>
      </c>
      <c r="G78" s="32">
        <v>2.7365810502283054E-7</v>
      </c>
      <c r="H78" s="32">
        <v>2.8834277493758136E-7</v>
      </c>
      <c r="I78" s="32">
        <v>2.9265440317421848E-7</v>
      </c>
      <c r="J78" s="32">
        <v>3.0719425456917232E-7</v>
      </c>
      <c r="K78" s="32">
        <v>3.4832714571717101E-7</v>
      </c>
      <c r="L78" s="32">
        <v>4.0107888662187155E-7</v>
      </c>
      <c r="M78" s="32">
        <v>3.8163675624102074E-7</v>
      </c>
      <c r="N78" s="32">
        <v>4.894741021464826E-7</v>
      </c>
      <c r="O78" s="32">
        <v>5.0910810320480154E-7</v>
      </c>
      <c r="P78" s="32">
        <v>4.7721130802510987E-7</v>
      </c>
      <c r="Q78" s="32">
        <v>4.910756686769971E-7</v>
      </c>
      <c r="R78" s="32">
        <v>5.6284643325990149E-7</v>
      </c>
      <c r="S78" s="32">
        <v>7.1135490887065235E-7</v>
      </c>
      <c r="T78" s="32">
        <v>7.6044853156372258E-7</v>
      </c>
      <c r="U78" s="32">
        <v>8.3644469783210186E-7</v>
      </c>
      <c r="V78" s="32">
        <v>7.5746254144926565E-7</v>
      </c>
      <c r="W78" s="32">
        <v>9.6994706508099792E-7</v>
      </c>
      <c r="X78" s="32">
        <v>9.8954819721151624E-7</v>
      </c>
      <c r="Y78" s="32">
        <v>9.5263697823802418E-7</v>
      </c>
      <c r="Z78" s="32">
        <v>9.5019048017694731E-7</v>
      </c>
      <c r="AA78" s="32">
        <v>9.6186101757586974E-7</v>
      </c>
    </row>
    <row r="79" spans="1:27" s="30" customFormat="1" x14ac:dyDescent="0.35">
      <c r="A79" s="31" t="s">
        <v>123</v>
      </c>
      <c r="B79" s="31" t="s">
        <v>30</v>
      </c>
      <c r="C79" s="32" t="s">
        <v>152</v>
      </c>
      <c r="D79" s="32" t="s">
        <v>152</v>
      </c>
      <c r="E79" s="32" t="s">
        <v>152</v>
      </c>
      <c r="F79" s="32" t="s">
        <v>152</v>
      </c>
      <c r="G79" s="32" t="s">
        <v>152</v>
      </c>
      <c r="H79" s="32" t="s">
        <v>152</v>
      </c>
      <c r="I79" s="32" t="s">
        <v>152</v>
      </c>
      <c r="J79" s="32" t="s">
        <v>152</v>
      </c>
      <c r="K79" s="32" t="s">
        <v>152</v>
      </c>
      <c r="L79" s="32" t="s">
        <v>152</v>
      </c>
      <c r="M79" s="32" t="s">
        <v>152</v>
      </c>
      <c r="N79" s="32" t="s">
        <v>152</v>
      </c>
      <c r="O79" s="32" t="s">
        <v>152</v>
      </c>
      <c r="P79" s="32" t="s">
        <v>152</v>
      </c>
      <c r="Q79" s="32" t="s">
        <v>152</v>
      </c>
      <c r="R79" s="32" t="s">
        <v>152</v>
      </c>
      <c r="S79" s="32" t="s">
        <v>152</v>
      </c>
      <c r="T79" s="32" t="s">
        <v>152</v>
      </c>
      <c r="U79" s="32" t="s">
        <v>152</v>
      </c>
      <c r="V79" s="32" t="s">
        <v>152</v>
      </c>
      <c r="W79" s="32" t="s">
        <v>152</v>
      </c>
      <c r="X79" s="32" t="s">
        <v>152</v>
      </c>
      <c r="Y79" s="32" t="s">
        <v>152</v>
      </c>
      <c r="Z79" s="32" t="s">
        <v>152</v>
      </c>
      <c r="AA79" s="32" t="s">
        <v>152</v>
      </c>
    </row>
    <row r="80" spans="1:27" s="30" customFormat="1" x14ac:dyDescent="0.35">
      <c r="A80" s="31" t="s">
        <v>123</v>
      </c>
      <c r="B80" s="31" t="s">
        <v>63</v>
      </c>
      <c r="C80" s="32">
        <v>2.6012356901453371E-7</v>
      </c>
      <c r="D80" s="32">
        <v>2.0273501903885066E-7</v>
      </c>
      <c r="E80" s="32">
        <v>2.5129719879512288E-7</v>
      </c>
      <c r="F80" s="32">
        <v>2.5961317674804853E-7</v>
      </c>
      <c r="G80" s="32">
        <v>2.3266088736682158E-7</v>
      </c>
      <c r="H80" s="32">
        <v>2.5086680595326488E-7</v>
      </c>
      <c r="I80" s="32">
        <v>2.5361394276839744E-7</v>
      </c>
      <c r="J80" s="32">
        <v>2.6512203546019745E-7</v>
      </c>
      <c r="K80" s="32">
        <v>2.9157504443358663E-7</v>
      </c>
      <c r="L80" s="32">
        <v>3.4181025834821117E-7</v>
      </c>
      <c r="M80" s="32">
        <v>2.9424996223257428E-7</v>
      </c>
      <c r="N80" s="32">
        <v>2.9728574199129644E-5</v>
      </c>
      <c r="O80" s="32">
        <v>4.293942743438994E-7</v>
      </c>
      <c r="P80" s="32">
        <v>3.601410017000511E-7</v>
      </c>
      <c r="Q80" s="32">
        <v>4.0276549222975473E-7</v>
      </c>
      <c r="R80" s="32">
        <v>2.0312166248288328E-4</v>
      </c>
      <c r="S80" s="32">
        <v>9.3984648146219069E-4</v>
      </c>
      <c r="T80" s="32">
        <v>8.0534490433475066E-5</v>
      </c>
      <c r="U80" s="32">
        <v>1.1982906281806302E-3</v>
      </c>
      <c r="V80" s="32">
        <v>1.0663017867999396E-6</v>
      </c>
      <c r="W80" s="32">
        <v>2.2845209080867906E-3</v>
      </c>
      <c r="X80" s="32">
        <v>1.5123832349028241E-6</v>
      </c>
      <c r="Y80" s="32">
        <v>4.6384381116535767E-4</v>
      </c>
      <c r="Z80" s="32">
        <v>5.546874673897975E-3</v>
      </c>
      <c r="AA80" s="32">
        <v>2.6875957472645797E-3</v>
      </c>
    </row>
    <row r="81" spans="1:27" s="30" customFormat="1" x14ac:dyDescent="0.35">
      <c r="A81" s="31" t="s">
        <v>123</v>
      </c>
      <c r="B81" s="31" t="s">
        <v>62</v>
      </c>
      <c r="C81" s="32">
        <v>0.36863437023337908</v>
      </c>
      <c r="D81" s="32">
        <v>0.55606952269405141</v>
      </c>
      <c r="E81" s="32">
        <v>0.41378300501164444</v>
      </c>
      <c r="F81" s="32">
        <v>0.42085440018464221</v>
      </c>
      <c r="G81" s="32">
        <v>0.5044980313866001</v>
      </c>
      <c r="H81" s="32">
        <v>0.45827329803966582</v>
      </c>
      <c r="I81" s="32">
        <v>0.46119082502218595</v>
      </c>
      <c r="J81" s="32">
        <v>0.50832897849345948</v>
      </c>
      <c r="K81" s="32">
        <v>0.45287844387307918</v>
      </c>
      <c r="L81" s="32">
        <v>0.36294556368365782</v>
      </c>
      <c r="M81" s="32">
        <v>0.55238458761139386</v>
      </c>
      <c r="N81" s="32">
        <v>0.40543950214629337</v>
      </c>
      <c r="O81" s="32">
        <v>0.41432614520582384</v>
      </c>
      <c r="P81" s="32">
        <v>0.49717889434809009</v>
      </c>
      <c r="Q81" s="32">
        <v>0.45360879787633307</v>
      </c>
      <c r="R81" s="32">
        <v>0.4513235441950092</v>
      </c>
      <c r="S81" s="32">
        <v>0.50091585728737009</v>
      </c>
      <c r="T81" s="32">
        <v>0.4457948355095987</v>
      </c>
      <c r="U81" s="32">
        <v>0.35979751737775634</v>
      </c>
      <c r="V81" s="32">
        <v>0.5394447639623704</v>
      </c>
      <c r="W81" s="32">
        <v>0.39906465827191845</v>
      </c>
      <c r="X81" s="32">
        <v>0.40779791118562642</v>
      </c>
      <c r="Y81" s="32">
        <v>0.49185275779805865</v>
      </c>
      <c r="Z81" s="32">
        <v>0.44401168328579205</v>
      </c>
      <c r="AA81" s="32">
        <v>0.44417481384051105</v>
      </c>
    </row>
    <row r="82" spans="1:27" s="30" customFormat="1" x14ac:dyDescent="0.35">
      <c r="A82" s="31" t="s">
        <v>123</v>
      </c>
      <c r="B82" s="31" t="s">
        <v>66</v>
      </c>
      <c r="C82" s="32">
        <v>0.35769417458831432</v>
      </c>
      <c r="D82" s="32">
        <v>0.40615298863693428</v>
      </c>
      <c r="E82" s="32">
        <v>0.37876968174031822</v>
      </c>
      <c r="F82" s="32">
        <v>0.36758158342549924</v>
      </c>
      <c r="G82" s="32">
        <v>0.40367403986233724</v>
      </c>
      <c r="H82" s="32">
        <v>0.41046183416232102</v>
      </c>
      <c r="I82" s="32">
        <v>0.42016831281661354</v>
      </c>
      <c r="J82" s="32">
        <v>0.37164323449455655</v>
      </c>
      <c r="K82" s="32">
        <v>0.36473908580804337</v>
      </c>
      <c r="L82" s="32">
        <v>0.35764060422489874</v>
      </c>
      <c r="M82" s="32">
        <v>0.40694125871155551</v>
      </c>
      <c r="N82" s="32">
        <v>0.42679664703072095</v>
      </c>
      <c r="O82" s="32">
        <v>0.42269470234809459</v>
      </c>
      <c r="P82" s="32">
        <v>0.45220775118985096</v>
      </c>
      <c r="Q82" s="32">
        <v>0.45729663253883984</v>
      </c>
      <c r="R82" s="32">
        <v>0.48507592420646578</v>
      </c>
      <c r="S82" s="32">
        <v>0.43899954965010501</v>
      </c>
      <c r="T82" s="32">
        <v>0.43293097355023025</v>
      </c>
      <c r="U82" s="32">
        <v>0.42373489153231081</v>
      </c>
      <c r="V82" s="32">
        <v>0.46074858507198352</v>
      </c>
      <c r="W82" s="32">
        <v>0.4240901481098206</v>
      </c>
      <c r="X82" s="32">
        <v>0.42053481175481089</v>
      </c>
      <c r="Y82" s="32">
        <v>0.44717560954470975</v>
      </c>
      <c r="Z82" s="32">
        <v>0.46998930176221987</v>
      </c>
      <c r="AA82" s="32">
        <v>0.47686700070992438</v>
      </c>
    </row>
    <row r="83" spans="1:27" s="30" customFormat="1" x14ac:dyDescent="0.35">
      <c r="A83" s="31" t="s">
        <v>123</v>
      </c>
      <c r="B83" s="31" t="s">
        <v>65</v>
      </c>
      <c r="C83" s="32" t="s">
        <v>152</v>
      </c>
      <c r="D83" s="32" t="s">
        <v>152</v>
      </c>
      <c r="E83" s="32" t="s">
        <v>152</v>
      </c>
      <c r="F83" s="32" t="s">
        <v>152</v>
      </c>
      <c r="G83" s="32" t="s">
        <v>152</v>
      </c>
      <c r="H83" s="32" t="s">
        <v>152</v>
      </c>
      <c r="I83" s="32" t="s">
        <v>152</v>
      </c>
      <c r="J83" s="32" t="s">
        <v>152</v>
      </c>
      <c r="K83" s="32" t="s">
        <v>152</v>
      </c>
      <c r="L83" s="32" t="s">
        <v>152</v>
      </c>
      <c r="M83" s="32" t="s">
        <v>152</v>
      </c>
      <c r="N83" s="32" t="s">
        <v>152</v>
      </c>
      <c r="O83" s="32" t="s">
        <v>152</v>
      </c>
      <c r="P83" s="32" t="s">
        <v>152</v>
      </c>
      <c r="Q83" s="32" t="s">
        <v>152</v>
      </c>
      <c r="R83" s="32" t="s">
        <v>152</v>
      </c>
      <c r="S83" s="32" t="s">
        <v>152</v>
      </c>
      <c r="T83" s="32" t="s">
        <v>152</v>
      </c>
      <c r="U83" s="32" t="s">
        <v>152</v>
      </c>
      <c r="V83" s="32" t="s">
        <v>152</v>
      </c>
      <c r="W83" s="32" t="s">
        <v>152</v>
      </c>
      <c r="X83" s="32" t="s">
        <v>152</v>
      </c>
      <c r="Y83" s="32" t="s">
        <v>152</v>
      </c>
      <c r="Z83" s="32" t="s">
        <v>152</v>
      </c>
      <c r="AA83" s="32" t="s">
        <v>152</v>
      </c>
    </row>
    <row r="84" spans="1:27" s="30" customFormat="1" x14ac:dyDescent="0.35">
      <c r="A84" s="31" t="s">
        <v>123</v>
      </c>
      <c r="B84" s="31" t="s">
        <v>34</v>
      </c>
      <c r="C84" s="32" t="s">
        <v>152</v>
      </c>
      <c r="D84" s="32" t="s">
        <v>152</v>
      </c>
      <c r="E84" s="32" t="s">
        <v>152</v>
      </c>
      <c r="F84" s="32" t="s">
        <v>152</v>
      </c>
      <c r="G84" s="32" t="s">
        <v>152</v>
      </c>
      <c r="H84" s="32" t="s">
        <v>152</v>
      </c>
      <c r="I84" s="32" t="s">
        <v>152</v>
      </c>
      <c r="J84" s="32" t="s">
        <v>152</v>
      </c>
      <c r="K84" s="32" t="s">
        <v>152</v>
      </c>
      <c r="L84" s="32" t="s">
        <v>152</v>
      </c>
      <c r="M84" s="32" t="s">
        <v>152</v>
      </c>
      <c r="N84" s="32" t="s">
        <v>152</v>
      </c>
      <c r="O84" s="32" t="s">
        <v>152</v>
      </c>
      <c r="P84" s="32" t="s">
        <v>152</v>
      </c>
      <c r="Q84" s="32" t="s">
        <v>152</v>
      </c>
      <c r="R84" s="32" t="s">
        <v>152</v>
      </c>
      <c r="S84" s="32" t="s">
        <v>152</v>
      </c>
      <c r="T84" s="32" t="s">
        <v>152</v>
      </c>
      <c r="U84" s="32" t="s">
        <v>152</v>
      </c>
      <c r="V84" s="32" t="s">
        <v>152</v>
      </c>
      <c r="W84" s="32" t="s">
        <v>152</v>
      </c>
      <c r="X84" s="32" t="s">
        <v>152</v>
      </c>
      <c r="Y84" s="32" t="s">
        <v>152</v>
      </c>
      <c r="Z84" s="32" t="s">
        <v>152</v>
      </c>
      <c r="AA84" s="32" t="s">
        <v>152</v>
      </c>
    </row>
    <row r="85" spans="1:27" s="30" customFormat="1" x14ac:dyDescent="0.35">
      <c r="A85" s="31" t="s">
        <v>123</v>
      </c>
      <c r="B85" s="31" t="s">
        <v>70</v>
      </c>
      <c r="C85" s="32" t="s">
        <v>152</v>
      </c>
      <c r="D85" s="32" t="s">
        <v>152</v>
      </c>
      <c r="E85" s="32" t="s">
        <v>152</v>
      </c>
      <c r="F85" s="32" t="s">
        <v>152</v>
      </c>
      <c r="G85" s="32" t="s">
        <v>152</v>
      </c>
      <c r="H85" s="32" t="s">
        <v>152</v>
      </c>
      <c r="I85" s="32" t="s">
        <v>152</v>
      </c>
      <c r="J85" s="32" t="s">
        <v>152</v>
      </c>
      <c r="K85" s="32" t="s">
        <v>152</v>
      </c>
      <c r="L85" s="32" t="s">
        <v>152</v>
      </c>
      <c r="M85" s="32" t="s">
        <v>152</v>
      </c>
      <c r="N85" s="32" t="s">
        <v>152</v>
      </c>
      <c r="O85" s="32" t="s">
        <v>152</v>
      </c>
      <c r="P85" s="32" t="s">
        <v>152</v>
      </c>
      <c r="Q85" s="32" t="s">
        <v>152</v>
      </c>
      <c r="R85" s="32" t="s">
        <v>152</v>
      </c>
      <c r="S85" s="32" t="s">
        <v>152</v>
      </c>
      <c r="T85" s="32" t="s">
        <v>152</v>
      </c>
      <c r="U85" s="32" t="s">
        <v>152</v>
      </c>
      <c r="V85" s="32" t="s">
        <v>152</v>
      </c>
      <c r="W85" s="32" t="s">
        <v>152</v>
      </c>
      <c r="X85" s="32" t="s">
        <v>152</v>
      </c>
      <c r="Y85" s="32" t="s">
        <v>152</v>
      </c>
      <c r="Z85" s="32" t="s">
        <v>152</v>
      </c>
      <c r="AA85" s="32" t="s">
        <v>152</v>
      </c>
    </row>
    <row r="86" spans="1:27" s="30" customFormat="1" x14ac:dyDescent="0.35">
      <c r="A86" s="31" t="s">
        <v>123</v>
      </c>
      <c r="B86" s="31" t="s">
        <v>52</v>
      </c>
      <c r="C86" s="32">
        <v>5.645859837669031E-3</v>
      </c>
      <c r="D86" s="32">
        <v>4.0478802638254695E-3</v>
      </c>
      <c r="E86" s="32">
        <v>6.7288999960674672E-3</v>
      </c>
      <c r="F86" s="32">
        <v>6.6843002470801825E-3</v>
      </c>
      <c r="G86" s="32">
        <v>5.8724795633210381E-3</v>
      </c>
      <c r="H86" s="32">
        <v>8.5188083910538726E-3</v>
      </c>
      <c r="I86" s="32">
        <v>8.0357609839596424E-3</v>
      </c>
      <c r="J86" s="32">
        <v>6.8324486217657713E-3</v>
      </c>
      <c r="K86" s="32">
        <v>4.3259983919330938E-3</v>
      </c>
      <c r="L86" s="32">
        <v>5.2814922333719932E-3</v>
      </c>
      <c r="M86" s="32">
        <v>2.3183335178204641E-3</v>
      </c>
      <c r="N86" s="32">
        <v>3.5651933538712988E-2</v>
      </c>
      <c r="O86" s="32">
        <v>2.9378573249666699E-2</v>
      </c>
      <c r="P86" s="32">
        <v>2.0592957773271532E-2</v>
      </c>
      <c r="Q86" s="32">
        <v>3.0862646620108701E-2</v>
      </c>
      <c r="R86" s="32">
        <v>7.6822584129942348E-2</v>
      </c>
      <c r="S86" s="32">
        <v>7.8624505286562063E-2</v>
      </c>
      <c r="T86" s="32">
        <v>7.0735839146579271E-2</v>
      </c>
      <c r="U86" s="32">
        <v>8.6462602328721799E-2</v>
      </c>
      <c r="V86" s="32">
        <v>7.1956945435161027E-2</v>
      </c>
      <c r="W86" s="32">
        <v>8.5300470544413226E-2</v>
      </c>
      <c r="X86" s="32">
        <v>7.7366376374811099E-2</v>
      </c>
      <c r="Y86" s="32">
        <v>7.2941079689738383E-2</v>
      </c>
      <c r="Z86" s="32">
        <v>7.4457748544940236E-2</v>
      </c>
      <c r="AA86" s="32">
        <v>7.2039987654473878E-2</v>
      </c>
    </row>
    <row r="88" spans="1:27" s="30" customFormat="1" collapsed="1" x14ac:dyDescent="0.3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row>
    <row r="89" spans="1:27" s="30" customFormat="1" x14ac:dyDescent="0.3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row>
    <row r="90" spans="1:27" s="30" customFormat="1" x14ac:dyDescent="0.35">
      <c r="A90" s="18" t="s">
        <v>124</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row>
    <row r="91" spans="1:27" s="30" customFormat="1" x14ac:dyDescent="0.35">
      <c r="A91" s="19" t="s">
        <v>117</v>
      </c>
      <c r="B91" s="19" t="s">
        <v>118</v>
      </c>
      <c r="C91" s="19" t="s">
        <v>75</v>
      </c>
      <c r="D91" s="19" t="s">
        <v>82</v>
      </c>
      <c r="E91" s="19" t="s">
        <v>83</v>
      </c>
      <c r="F91" s="19" t="s">
        <v>84</v>
      </c>
      <c r="G91" s="19" t="s">
        <v>85</v>
      </c>
      <c r="H91" s="19" t="s">
        <v>86</v>
      </c>
      <c r="I91" s="19" t="s">
        <v>87</v>
      </c>
      <c r="J91" s="19" t="s">
        <v>88</v>
      </c>
      <c r="K91" s="19" t="s">
        <v>89</v>
      </c>
      <c r="L91" s="19" t="s">
        <v>90</v>
      </c>
      <c r="M91" s="19" t="s">
        <v>91</v>
      </c>
      <c r="N91" s="19" t="s">
        <v>92</v>
      </c>
      <c r="O91" s="19" t="s">
        <v>93</v>
      </c>
      <c r="P91" s="19" t="s">
        <v>94</v>
      </c>
      <c r="Q91" s="19" t="s">
        <v>95</v>
      </c>
      <c r="R91" s="19" t="s">
        <v>96</v>
      </c>
      <c r="S91" s="19" t="s">
        <v>97</v>
      </c>
      <c r="T91" s="19" t="s">
        <v>98</v>
      </c>
      <c r="U91" s="19" t="s">
        <v>99</v>
      </c>
      <c r="V91" s="19" t="s">
        <v>100</v>
      </c>
      <c r="W91" s="19" t="s">
        <v>101</v>
      </c>
      <c r="X91" s="19" t="s">
        <v>102</v>
      </c>
      <c r="Y91" s="19" t="s">
        <v>103</v>
      </c>
      <c r="Z91" s="19" t="s">
        <v>104</v>
      </c>
      <c r="AA91" s="19" t="s">
        <v>105</v>
      </c>
    </row>
    <row r="92" spans="1:27" s="30" customFormat="1" x14ac:dyDescent="0.35">
      <c r="A92" s="31" t="s">
        <v>38</v>
      </c>
      <c r="B92" s="31" t="s">
        <v>67</v>
      </c>
      <c r="C92" s="33">
        <v>6.97595656577501E-2</v>
      </c>
      <c r="D92" s="33">
        <v>7.1671718488227953E-2</v>
      </c>
      <c r="E92" s="33">
        <v>7.6900696631014467E-2</v>
      </c>
      <c r="F92" s="33">
        <v>7.3636660232962226E-2</v>
      </c>
      <c r="G92" s="33">
        <v>7.5610341135216572E-2</v>
      </c>
      <c r="H92" s="33">
        <v>7.837549293751063E-2</v>
      </c>
      <c r="I92" s="33">
        <v>8.1190882203871495E-2</v>
      </c>
      <c r="J92" s="33">
        <v>7.5121404443201881E-2</v>
      </c>
      <c r="K92" s="33">
        <v>8.2841215805289414E-2</v>
      </c>
      <c r="L92" s="33">
        <v>0.1396557610027393</v>
      </c>
      <c r="M92" s="33">
        <v>0.14528987682679864</v>
      </c>
      <c r="N92" s="33">
        <v>0.15575664941653855</v>
      </c>
      <c r="O92" s="33">
        <v>0.15601058905406673</v>
      </c>
      <c r="P92" s="33">
        <v>0.15629991996398029</v>
      </c>
      <c r="Q92" s="33">
        <v>0.15986433828084387</v>
      </c>
      <c r="R92" s="33">
        <v>0.16193331065522415</v>
      </c>
      <c r="S92" s="33">
        <v>0.15455023251014977</v>
      </c>
      <c r="T92" s="33">
        <v>0.15297461942020898</v>
      </c>
      <c r="U92" s="33">
        <v>0.15486620817888705</v>
      </c>
      <c r="V92" s="33">
        <v>0.15270912740844225</v>
      </c>
      <c r="W92" s="33">
        <v>0.1547448233837718</v>
      </c>
      <c r="X92" s="33">
        <v>0.15318796408814553</v>
      </c>
      <c r="Y92" s="33">
        <v>0.15176920580976541</v>
      </c>
      <c r="Z92" s="33">
        <v>0.15472278068329004</v>
      </c>
      <c r="AA92" s="33">
        <v>0.15593897051066663</v>
      </c>
    </row>
    <row r="93" spans="1:27" collapsed="1" x14ac:dyDescent="0.35">
      <c r="A93" s="31" t="s">
        <v>38</v>
      </c>
      <c r="B93" s="31" t="s">
        <v>113</v>
      </c>
      <c r="C93" s="33">
        <v>1.8411024951076323E-2</v>
      </c>
      <c r="D93" s="33">
        <v>1.2706217229718122E-2</v>
      </c>
      <c r="E93" s="33">
        <v>3.1998516925876241E-2</v>
      </c>
      <c r="F93" s="33">
        <v>4.2348310953913226E-2</v>
      </c>
      <c r="G93" s="33">
        <v>2.8159473821676877E-2</v>
      </c>
      <c r="H93" s="33">
        <v>3.1892647291369647E-2</v>
      </c>
      <c r="I93" s="33">
        <v>4.3419931576166526E-2</v>
      </c>
      <c r="J93" s="33">
        <v>7.7098145971210869E-2</v>
      </c>
      <c r="K93" s="33">
        <v>9.34993349549436E-2</v>
      </c>
      <c r="L93" s="33">
        <v>0.13602797163392497</v>
      </c>
      <c r="M93" s="33">
        <v>0.11103618331324015</v>
      </c>
      <c r="N93" s="33">
        <v>0.29107022985233916</v>
      </c>
      <c r="O93" s="33">
        <v>0.2468727304264795</v>
      </c>
      <c r="P93" s="33">
        <v>0.28250818452953397</v>
      </c>
      <c r="Q93" s="33">
        <v>0.30664100845951608</v>
      </c>
      <c r="R93" s="33">
        <v>0.2912511665813054</v>
      </c>
      <c r="S93" s="33">
        <v>0.29093220962826805</v>
      </c>
      <c r="T93" s="33">
        <v>0.28448806371986896</v>
      </c>
      <c r="U93" s="33">
        <v>0.31036433854098161</v>
      </c>
      <c r="V93" s="33">
        <v>0.30603609399833054</v>
      </c>
      <c r="W93" s="33">
        <v>0.30856838831899286</v>
      </c>
      <c r="X93" s="33">
        <v>0.29098206164400658</v>
      </c>
      <c r="Y93" s="33">
        <v>0.29177088671349027</v>
      </c>
      <c r="Z93" s="33">
        <v>0.31668542411697631</v>
      </c>
      <c r="AA93" s="33">
        <v>0.31554247478704661</v>
      </c>
    </row>
    <row r="94" spans="1:27" x14ac:dyDescent="0.35">
      <c r="A94" s="31" t="s">
        <v>38</v>
      </c>
      <c r="B94" s="31" t="s">
        <v>72</v>
      </c>
      <c r="C94" s="33">
        <v>0.10761273618403998</v>
      </c>
      <c r="D94" s="33">
        <v>0.11642605430486806</v>
      </c>
      <c r="E94" s="33">
        <v>0.10866175926245462</v>
      </c>
      <c r="F94" s="33">
        <v>0.11150548066546596</v>
      </c>
      <c r="G94" s="33">
        <v>0.11719543879384141</v>
      </c>
      <c r="H94" s="33">
        <v>0.11625629862195487</v>
      </c>
      <c r="I94" s="33">
        <v>0.11691729917298185</v>
      </c>
      <c r="J94" s="33">
        <v>0.11027259218770698</v>
      </c>
      <c r="K94" s="33">
        <v>0.11128619214101006</v>
      </c>
      <c r="L94" s="33">
        <v>0.1200763672953333</v>
      </c>
      <c r="M94" s="33">
        <v>0.12696002997870548</v>
      </c>
      <c r="N94" s="33">
        <v>0.12326331304663209</v>
      </c>
      <c r="O94" s="33">
        <v>0.12171344045541112</v>
      </c>
      <c r="P94" s="33">
        <v>0.1212932921749911</v>
      </c>
      <c r="Q94" s="33">
        <v>0.11848429331407927</v>
      </c>
      <c r="R94" s="33">
        <v>0.12210509937325487</v>
      </c>
      <c r="S94" s="33">
        <v>0.11500732241424767</v>
      </c>
      <c r="T94" s="33">
        <v>0.11242848604737717</v>
      </c>
      <c r="U94" s="33">
        <v>0.11297389794727331</v>
      </c>
      <c r="V94" s="33">
        <v>0.11533298887082583</v>
      </c>
      <c r="W94" s="33">
        <v>0.11280180014094895</v>
      </c>
      <c r="X94" s="33">
        <v>0.11196370246207102</v>
      </c>
      <c r="Y94" s="33">
        <v>0.1118817021554194</v>
      </c>
      <c r="Z94" s="33">
        <v>0.11356239963545263</v>
      </c>
      <c r="AA94" s="33">
        <v>0.11284579089812888</v>
      </c>
    </row>
    <row r="95" spans="1:27" collapsed="1" x14ac:dyDescent="0.35"/>
    <row r="96" spans="1:27" x14ac:dyDescent="0.35">
      <c r="A96" s="19" t="s">
        <v>117</v>
      </c>
      <c r="B96" s="19" t="s">
        <v>118</v>
      </c>
      <c r="C96" s="19" t="s">
        <v>75</v>
      </c>
      <c r="D96" s="19" t="s">
        <v>82</v>
      </c>
      <c r="E96" s="19" t="s">
        <v>83</v>
      </c>
      <c r="F96" s="19" t="s">
        <v>84</v>
      </c>
      <c r="G96" s="19" t="s">
        <v>85</v>
      </c>
      <c r="H96" s="19" t="s">
        <v>86</v>
      </c>
      <c r="I96" s="19" t="s">
        <v>87</v>
      </c>
      <c r="J96" s="19" t="s">
        <v>88</v>
      </c>
      <c r="K96" s="19" t="s">
        <v>89</v>
      </c>
      <c r="L96" s="19" t="s">
        <v>90</v>
      </c>
      <c r="M96" s="19" t="s">
        <v>91</v>
      </c>
      <c r="N96" s="19" t="s">
        <v>92</v>
      </c>
      <c r="O96" s="19" t="s">
        <v>93</v>
      </c>
      <c r="P96" s="19" t="s">
        <v>94</v>
      </c>
      <c r="Q96" s="19" t="s">
        <v>95</v>
      </c>
      <c r="R96" s="19" t="s">
        <v>96</v>
      </c>
      <c r="S96" s="19" t="s">
        <v>97</v>
      </c>
      <c r="T96" s="19" t="s">
        <v>98</v>
      </c>
      <c r="U96" s="19" t="s">
        <v>99</v>
      </c>
      <c r="V96" s="19" t="s">
        <v>100</v>
      </c>
      <c r="W96" s="19" t="s">
        <v>101</v>
      </c>
      <c r="X96" s="19" t="s">
        <v>102</v>
      </c>
      <c r="Y96" s="19" t="s">
        <v>103</v>
      </c>
      <c r="Z96" s="19" t="s">
        <v>104</v>
      </c>
      <c r="AA96" s="19" t="s">
        <v>105</v>
      </c>
    </row>
    <row r="97" spans="1:27" x14ac:dyDescent="0.35">
      <c r="A97" s="31" t="s">
        <v>119</v>
      </c>
      <c r="B97" s="31" t="s">
        <v>67</v>
      </c>
      <c r="C97" s="33" t="s">
        <v>152</v>
      </c>
      <c r="D97" s="33" t="s">
        <v>152</v>
      </c>
      <c r="E97" s="33" t="s">
        <v>152</v>
      </c>
      <c r="F97" s="33" t="s">
        <v>152</v>
      </c>
      <c r="G97" s="33" t="s">
        <v>152</v>
      </c>
      <c r="H97" s="33" t="s">
        <v>152</v>
      </c>
      <c r="I97" s="33" t="s">
        <v>152</v>
      </c>
      <c r="J97" s="33" t="s">
        <v>152</v>
      </c>
      <c r="K97" s="33" t="s">
        <v>152</v>
      </c>
      <c r="L97" s="33">
        <v>0.16810559174330711</v>
      </c>
      <c r="M97" s="33">
        <v>0.17573591213071318</v>
      </c>
      <c r="N97" s="33">
        <v>0.16420917963888537</v>
      </c>
      <c r="O97" s="33">
        <v>0.16189227781335916</v>
      </c>
      <c r="P97" s="33">
        <v>0.16107974684671839</v>
      </c>
      <c r="Q97" s="33">
        <v>0.16382990724400806</v>
      </c>
      <c r="R97" s="33">
        <v>0.1659401213098318</v>
      </c>
      <c r="S97" s="33">
        <v>0.15747079243968296</v>
      </c>
      <c r="T97" s="33">
        <v>0.15593225725125259</v>
      </c>
      <c r="U97" s="33">
        <v>0.15829479638391525</v>
      </c>
      <c r="V97" s="33">
        <v>0.15506806624205036</v>
      </c>
      <c r="W97" s="33">
        <v>0.15603103699280721</v>
      </c>
      <c r="X97" s="33">
        <v>0.1540332707703532</v>
      </c>
      <c r="Y97" s="33">
        <v>0.15313249049369748</v>
      </c>
      <c r="Z97" s="33">
        <v>0.16012837702546107</v>
      </c>
      <c r="AA97" s="33">
        <v>0.15950167254829781</v>
      </c>
    </row>
    <row r="98" spans="1:27" x14ac:dyDescent="0.35">
      <c r="A98" s="31" t="s">
        <v>119</v>
      </c>
      <c r="B98" s="31" t="s">
        <v>113</v>
      </c>
      <c r="C98" s="33">
        <v>9.0036447461404635E-3</v>
      </c>
      <c r="D98" s="33">
        <v>1.2608256917264608E-2</v>
      </c>
      <c r="E98" s="33">
        <v>2.8164242362469963E-2</v>
      </c>
      <c r="F98" s="33">
        <v>4.7481699206444739E-2</v>
      </c>
      <c r="G98" s="33">
        <v>2.9040030400482184E-2</v>
      </c>
      <c r="H98" s="33">
        <v>3.0544866975950005E-2</v>
      </c>
      <c r="I98" s="33">
        <v>4.1773442638938209E-2</v>
      </c>
      <c r="J98" s="33">
        <v>7.9093914435764176E-2</v>
      </c>
      <c r="K98" s="33">
        <v>9.0975649163334865E-2</v>
      </c>
      <c r="L98" s="33">
        <v>0.13261504027163637</v>
      </c>
      <c r="M98" s="33">
        <v>0.10905793657356629</v>
      </c>
      <c r="N98" s="33">
        <v>0.2982233006772107</v>
      </c>
      <c r="O98" s="33">
        <v>0.24800093843742135</v>
      </c>
      <c r="P98" s="33">
        <v>0.29340513931418311</v>
      </c>
      <c r="Q98" s="33">
        <v>0.3214969664069125</v>
      </c>
      <c r="R98" s="33">
        <v>0.30354463448194557</v>
      </c>
      <c r="S98" s="33">
        <v>0.29303302075523213</v>
      </c>
      <c r="T98" s="33">
        <v>0.28329023842286055</v>
      </c>
      <c r="U98" s="33">
        <v>0.31114912314293042</v>
      </c>
      <c r="V98" s="33">
        <v>0.31066170943457105</v>
      </c>
      <c r="W98" s="33">
        <v>0.31164797729149002</v>
      </c>
      <c r="X98" s="33">
        <v>0.2909151836988515</v>
      </c>
      <c r="Y98" s="33">
        <v>0.29635983746459149</v>
      </c>
      <c r="Z98" s="33">
        <v>0.31712755737370713</v>
      </c>
      <c r="AA98" s="33">
        <v>0.31391846950166025</v>
      </c>
    </row>
    <row r="99" spans="1:27" x14ac:dyDescent="0.35">
      <c r="A99" s="31" t="s">
        <v>119</v>
      </c>
      <c r="B99" s="31" t="s">
        <v>72</v>
      </c>
      <c r="C99" s="33">
        <v>7.7601126037908835E-2</v>
      </c>
      <c r="D99" s="33">
        <v>0.10882663871706122</v>
      </c>
      <c r="E99" s="33">
        <v>8.7420197579015646E-2</v>
      </c>
      <c r="F99" s="33">
        <v>0.10390390318681093</v>
      </c>
      <c r="G99" s="33">
        <v>0.1106517769425156</v>
      </c>
      <c r="H99" s="33">
        <v>0.10743541937470559</v>
      </c>
      <c r="I99" s="33">
        <v>0.10773297626124459</v>
      </c>
      <c r="J99" s="33">
        <v>0.10359731283483868</v>
      </c>
      <c r="K99" s="33">
        <v>0.10138674562441999</v>
      </c>
      <c r="L99" s="33">
        <v>0.12437379525261577</v>
      </c>
      <c r="M99" s="33">
        <v>0.1321569485576147</v>
      </c>
      <c r="N99" s="33">
        <v>0.12372804320094752</v>
      </c>
      <c r="O99" s="33">
        <v>0.12219630117498774</v>
      </c>
      <c r="P99" s="33">
        <v>0.1211813942830799</v>
      </c>
      <c r="Q99" s="33">
        <v>0.11898529980113506</v>
      </c>
      <c r="R99" s="33">
        <v>0.12176438250655179</v>
      </c>
      <c r="S99" s="33">
        <v>0.11372175699043661</v>
      </c>
      <c r="T99" s="33">
        <v>0.11108746303679827</v>
      </c>
      <c r="U99" s="33">
        <v>0.1106181853004637</v>
      </c>
      <c r="V99" s="33">
        <v>0.11222325708728005</v>
      </c>
      <c r="W99" s="33">
        <v>0.11031177673608281</v>
      </c>
      <c r="X99" s="33">
        <v>0.10862090477854261</v>
      </c>
      <c r="Y99" s="33">
        <v>0.10774669055372274</v>
      </c>
      <c r="Z99" s="33">
        <v>0.11146530023021931</v>
      </c>
      <c r="AA99" s="33">
        <v>0.11008477968761086</v>
      </c>
    </row>
    <row r="101" spans="1:27" x14ac:dyDescent="0.35">
      <c r="A101" s="19" t="s">
        <v>117</v>
      </c>
      <c r="B101" s="19" t="s">
        <v>118</v>
      </c>
      <c r="C101" s="19" t="s">
        <v>75</v>
      </c>
      <c r="D101" s="19" t="s">
        <v>82</v>
      </c>
      <c r="E101" s="19" t="s">
        <v>83</v>
      </c>
      <c r="F101" s="19" t="s">
        <v>84</v>
      </c>
      <c r="G101" s="19" t="s">
        <v>85</v>
      </c>
      <c r="H101" s="19" t="s">
        <v>86</v>
      </c>
      <c r="I101" s="19" t="s">
        <v>87</v>
      </c>
      <c r="J101" s="19" t="s">
        <v>88</v>
      </c>
      <c r="K101" s="19" t="s">
        <v>89</v>
      </c>
      <c r="L101" s="19" t="s">
        <v>90</v>
      </c>
      <c r="M101" s="19" t="s">
        <v>91</v>
      </c>
      <c r="N101" s="19" t="s">
        <v>92</v>
      </c>
      <c r="O101" s="19" t="s">
        <v>93</v>
      </c>
      <c r="P101" s="19" t="s">
        <v>94</v>
      </c>
      <c r="Q101" s="19" t="s">
        <v>95</v>
      </c>
      <c r="R101" s="19" t="s">
        <v>96</v>
      </c>
      <c r="S101" s="19" t="s">
        <v>97</v>
      </c>
      <c r="T101" s="19" t="s">
        <v>98</v>
      </c>
      <c r="U101" s="19" t="s">
        <v>99</v>
      </c>
      <c r="V101" s="19" t="s">
        <v>100</v>
      </c>
      <c r="W101" s="19" t="s">
        <v>101</v>
      </c>
      <c r="X101" s="19" t="s">
        <v>102</v>
      </c>
      <c r="Y101" s="19" t="s">
        <v>103</v>
      </c>
      <c r="Z101" s="19" t="s">
        <v>104</v>
      </c>
      <c r="AA101" s="19" t="s">
        <v>105</v>
      </c>
    </row>
    <row r="102" spans="1:27" x14ac:dyDescent="0.35">
      <c r="A102" s="31" t="s">
        <v>120</v>
      </c>
      <c r="B102" s="31" t="s">
        <v>67</v>
      </c>
      <c r="C102" s="33">
        <v>7.5206261059312593E-2</v>
      </c>
      <c r="D102" s="33">
        <v>7.2831544072170934E-2</v>
      </c>
      <c r="E102" s="33">
        <v>8.9200292888187746E-2</v>
      </c>
      <c r="F102" s="33">
        <v>9.4913726425610329E-2</v>
      </c>
      <c r="G102" s="33">
        <v>8.4368061255137322E-2</v>
      </c>
      <c r="H102" s="33">
        <v>9.3400154823053638E-2</v>
      </c>
      <c r="I102" s="33">
        <v>9.7256070354052038E-2</v>
      </c>
      <c r="J102" s="33">
        <v>9.9707852985905385E-2</v>
      </c>
      <c r="K102" s="33">
        <v>0.1279872384625364</v>
      </c>
      <c r="L102" s="33">
        <v>0.10199112356358719</v>
      </c>
      <c r="M102" s="33">
        <v>0.10005701551292873</v>
      </c>
      <c r="N102" s="33">
        <v>0.1049838114954243</v>
      </c>
      <c r="O102" s="33">
        <v>0.14877976534304246</v>
      </c>
      <c r="P102" s="33">
        <v>0.15012544682196088</v>
      </c>
      <c r="Q102" s="33">
        <v>0.15755045499504572</v>
      </c>
      <c r="R102" s="33">
        <v>0.15868566787832647</v>
      </c>
      <c r="S102" s="33">
        <v>0.15401165516007104</v>
      </c>
      <c r="T102" s="33">
        <v>0.15295597183450829</v>
      </c>
      <c r="U102" s="33">
        <v>0.15515162369952615</v>
      </c>
      <c r="V102" s="33">
        <v>0.15383608173644711</v>
      </c>
      <c r="W102" s="33">
        <v>0.15713564384426798</v>
      </c>
      <c r="X102" s="33">
        <v>0.15676852368582286</v>
      </c>
      <c r="Y102" s="33">
        <v>0.15380974769805456</v>
      </c>
      <c r="Z102" s="33">
        <v>0.1555498242765164</v>
      </c>
      <c r="AA102" s="33">
        <v>0.15624066525780952</v>
      </c>
    </row>
    <row r="103" spans="1:27" x14ac:dyDescent="0.35">
      <c r="A103" s="31" t="s">
        <v>120</v>
      </c>
      <c r="B103" s="31" t="s">
        <v>113</v>
      </c>
      <c r="C103" s="33">
        <v>3.4537962445252077E-2</v>
      </c>
      <c r="D103" s="33">
        <v>1.2874149193924146E-2</v>
      </c>
      <c r="E103" s="33">
        <v>3.8571559034572732E-2</v>
      </c>
      <c r="F103" s="33">
        <v>3.3547192025883618E-2</v>
      </c>
      <c r="G103" s="33">
        <v>2.2982712966402304E-2</v>
      </c>
      <c r="H103" s="33">
        <v>3.9813031640552596E-2</v>
      </c>
      <c r="I103" s="33">
        <v>5.3095930465678141E-2</v>
      </c>
      <c r="J103" s="33">
        <v>6.5366657484193916E-2</v>
      </c>
      <c r="K103" s="33">
        <v>0.10833121577050198</v>
      </c>
      <c r="L103" s="33">
        <v>0.15608656679888819</v>
      </c>
      <c r="M103" s="33">
        <v>0.12266204460960471</v>
      </c>
      <c r="N103" s="33">
        <v>0.24902701231908847</v>
      </c>
      <c r="O103" s="33">
        <v>0.24024075169324849</v>
      </c>
      <c r="P103" s="33">
        <v>0.21845992075226206</v>
      </c>
      <c r="Q103" s="33">
        <v>0.21932362139842607</v>
      </c>
      <c r="R103" s="33">
        <v>0.21899474892860002</v>
      </c>
      <c r="S103" s="33">
        <v>0.28367212534761288</v>
      </c>
      <c r="T103" s="33">
        <v>0.28862653796023713</v>
      </c>
      <c r="U103" s="33">
        <v>0.30765169333109532</v>
      </c>
      <c r="V103" s="33">
        <v>0.29005113836911561</v>
      </c>
      <c r="W103" s="33">
        <v>0.29735051109212307</v>
      </c>
      <c r="X103" s="33">
        <v>0.29122437224104464</v>
      </c>
      <c r="Y103" s="33">
        <v>0.27505543487457279</v>
      </c>
      <c r="Z103" s="33">
        <v>0.29185530183337011</v>
      </c>
      <c r="AA103" s="33">
        <v>0.29390028352364733</v>
      </c>
    </row>
    <row r="104" spans="1:27" x14ac:dyDescent="0.35">
      <c r="A104" s="31" t="s">
        <v>120</v>
      </c>
      <c r="B104" s="31" t="s">
        <v>72</v>
      </c>
      <c r="C104" s="33">
        <v>0.11755039341249313</v>
      </c>
      <c r="D104" s="33">
        <v>0.10465260161256847</v>
      </c>
      <c r="E104" s="33">
        <v>0.10718146354284366</v>
      </c>
      <c r="F104" s="33">
        <v>0.11788962001323702</v>
      </c>
      <c r="G104" s="33">
        <v>0.11138719943543718</v>
      </c>
      <c r="H104" s="33">
        <v>0.12042992575686495</v>
      </c>
      <c r="I104" s="33">
        <v>0.1211650420240377</v>
      </c>
      <c r="J104" s="33">
        <v>0.12214887030566662</v>
      </c>
      <c r="K104" s="33">
        <v>0.14568068045447702</v>
      </c>
      <c r="L104" s="33">
        <v>0.11538544265046222</v>
      </c>
      <c r="M104" s="33">
        <v>0.11402930614286247</v>
      </c>
      <c r="N104" s="33">
        <v>0.13036433019327548</v>
      </c>
      <c r="O104" s="33">
        <v>0.12863214453658248</v>
      </c>
      <c r="P104" s="33">
        <v>0.13111918201748218</v>
      </c>
      <c r="Q104" s="33">
        <v>0.12234979343995454</v>
      </c>
      <c r="R104" s="33">
        <v>0.12428906550314811</v>
      </c>
      <c r="S104" s="33">
        <v>0.11841514516581714</v>
      </c>
      <c r="T104" s="33">
        <v>0.11639305037192273</v>
      </c>
      <c r="U104" s="33">
        <v>0.11780068374422556</v>
      </c>
      <c r="V104" s="33">
        <v>0.11630006812453147</v>
      </c>
      <c r="W104" s="33">
        <v>0.11457900518868318</v>
      </c>
      <c r="X104" s="33">
        <v>0.1148641592360318</v>
      </c>
      <c r="Y104" s="33">
        <v>0.11502825533504371</v>
      </c>
      <c r="Z104" s="33">
        <v>0.11341280040855563</v>
      </c>
      <c r="AA104" s="33">
        <v>0.1132360140450471</v>
      </c>
    </row>
    <row r="106" spans="1:27" x14ac:dyDescent="0.35">
      <c r="A106" s="19" t="s">
        <v>117</v>
      </c>
      <c r="B106" s="19" t="s">
        <v>118</v>
      </c>
      <c r="C106" s="19" t="s">
        <v>75</v>
      </c>
      <c r="D106" s="19" t="s">
        <v>82</v>
      </c>
      <c r="E106" s="19" t="s">
        <v>83</v>
      </c>
      <c r="F106" s="19" t="s">
        <v>84</v>
      </c>
      <c r="G106" s="19" t="s">
        <v>85</v>
      </c>
      <c r="H106" s="19" t="s">
        <v>86</v>
      </c>
      <c r="I106" s="19" t="s">
        <v>87</v>
      </c>
      <c r="J106" s="19" t="s">
        <v>88</v>
      </c>
      <c r="K106" s="19" t="s">
        <v>89</v>
      </c>
      <c r="L106" s="19" t="s">
        <v>90</v>
      </c>
      <c r="M106" s="19" t="s">
        <v>91</v>
      </c>
      <c r="N106" s="19" t="s">
        <v>92</v>
      </c>
      <c r="O106" s="19" t="s">
        <v>93</v>
      </c>
      <c r="P106" s="19" t="s">
        <v>94</v>
      </c>
      <c r="Q106" s="19" t="s">
        <v>95</v>
      </c>
      <c r="R106" s="19" t="s">
        <v>96</v>
      </c>
      <c r="S106" s="19" t="s">
        <v>97</v>
      </c>
      <c r="T106" s="19" t="s">
        <v>98</v>
      </c>
      <c r="U106" s="19" t="s">
        <v>99</v>
      </c>
      <c r="V106" s="19" t="s">
        <v>100</v>
      </c>
      <c r="W106" s="19" t="s">
        <v>101</v>
      </c>
      <c r="X106" s="19" t="s">
        <v>102</v>
      </c>
      <c r="Y106" s="19" t="s">
        <v>103</v>
      </c>
      <c r="Z106" s="19" t="s">
        <v>104</v>
      </c>
      <c r="AA106" s="19" t="s">
        <v>105</v>
      </c>
    </row>
    <row r="107" spans="1:27" x14ac:dyDescent="0.35">
      <c r="A107" s="31" t="s">
        <v>121</v>
      </c>
      <c r="B107" s="31" t="s">
        <v>67</v>
      </c>
      <c r="C107" s="33">
        <v>7.2753094742360677E-2</v>
      </c>
      <c r="D107" s="33">
        <v>8.317737393221579E-2</v>
      </c>
      <c r="E107" s="33">
        <v>7.4597747471003062E-2</v>
      </c>
      <c r="F107" s="33">
        <v>6.9765889112125876E-2</v>
      </c>
      <c r="G107" s="33">
        <v>9.4217226269792148E-2</v>
      </c>
      <c r="H107" s="33">
        <v>9.0277020979957295E-2</v>
      </c>
      <c r="I107" s="33">
        <v>9.4676210161288479E-2</v>
      </c>
      <c r="J107" s="33">
        <v>7.7963880587189865E-2</v>
      </c>
      <c r="K107" s="33">
        <v>6.9015389705713234E-2</v>
      </c>
      <c r="L107" s="33">
        <v>7.7637019335996066E-2</v>
      </c>
      <c r="M107" s="33">
        <v>8.3377746647182352E-2</v>
      </c>
      <c r="N107" s="33">
        <v>7.3418804123995388E-2</v>
      </c>
      <c r="O107" s="33">
        <v>8.2010060704582485E-2</v>
      </c>
      <c r="P107" s="33">
        <v>8.3910512292536807E-2</v>
      </c>
      <c r="Q107" s="33">
        <v>8.6148766821656036E-2</v>
      </c>
      <c r="R107" s="33">
        <v>8.8846718969202571E-2</v>
      </c>
      <c r="S107" s="33">
        <v>8.080386601758198E-2</v>
      </c>
      <c r="T107" s="33">
        <v>8.0819434002778176E-2</v>
      </c>
      <c r="U107" s="33">
        <v>7.7854731785021752E-2</v>
      </c>
      <c r="V107" s="33">
        <v>8.2042230271485939E-2</v>
      </c>
      <c r="W107" s="33">
        <v>8.2431904930650224E-2</v>
      </c>
      <c r="X107" s="33">
        <v>8.1616939730993682E-2</v>
      </c>
      <c r="Y107" s="33">
        <v>8.0058638870173615E-2</v>
      </c>
      <c r="Z107" s="33">
        <v>0.15891447974939493</v>
      </c>
      <c r="AA107" s="33">
        <v>0.16048573436487965</v>
      </c>
    </row>
    <row r="108" spans="1:27" x14ac:dyDescent="0.35">
      <c r="A108" s="31" t="s">
        <v>121</v>
      </c>
      <c r="B108" s="31" t="s">
        <v>113</v>
      </c>
      <c r="C108" s="33" t="s">
        <v>152</v>
      </c>
      <c r="D108" s="33" t="s">
        <v>152</v>
      </c>
      <c r="E108" s="33" t="s">
        <v>152</v>
      </c>
      <c r="F108" s="33" t="s">
        <v>152</v>
      </c>
      <c r="G108" s="33" t="s">
        <v>152</v>
      </c>
      <c r="H108" s="33" t="s">
        <v>152</v>
      </c>
      <c r="I108" s="33" t="s">
        <v>152</v>
      </c>
      <c r="J108" s="33" t="s">
        <v>152</v>
      </c>
      <c r="K108" s="33" t="s">
        <v>152</v>
      </c>
      <c r="L108" s="33" t="s">
        <v>152</v>
      </c>
      <c r="M108" s="33" t="s">
        <v>152</v>
      </c>
      <c r="N108" s="33" t="s">
        <v>152</v>
      </c>
      <c r="O108" s="33" t="s">
        <v>152</v>
      </c>
      <c r="P108" s="33" t="s">
        <v>152</v>
      </c>
      <c r="Q108" s="33" t="s">
        <v>152</v>
      </c>
      <c r="R108" s="33" t="s">
        <v>152</v>
      </c>
      <c r="S108" s="33" t="s">
        <v>152</v>
      </c>
      <c r="T108" s="33" t="s">
        <v>152</v>
      </c>
      <c r="U108" s="33" t="s">
        <v>152</v>
      </c>
      <c r="V108" s="33" t="s">
        <v>152</v>
      </c>
      <c r="W108" s="33" t="s">
        <v>152</v>
      </c>
      <c r="X108" s="33" t="s">
        <v>152</v>
      </c>
      <c r="Y108" s="33" t="s">
        <v>152</v>
      </c>
      <c r="Z108" s="33">
        <v>0.36473130595899395</v>
      </c>
      <c r="AA108" s="33">
        <v>0.37038041455006865</v>
      </c>
    </row>
    <row r="109" spans="1:27" x14ac:dyDescent="0.35">
      <c r="A109" s="31" t="s">
        <v>121</v>
      </c>
      <c r="B109" s="31" t="s">
        <v>72</v>
      </c>
      <c r="C109" s="33">
        <v>0.11621255907803944</v>
      </c>
      <c r="D109" s="33">
        <v>0.12415211440257103</v>
      </c>
      <c r="E109" s="33">
        <v>0.11946328165134462</v>
      </c>
      <c r="F109" s="33">
        <v>0.11815317778033732</v>
      </c>
      <c r="G109" s="33">
        <v>0.13658048934257713</v>
      </c>
      <c r="H109" s="33">
        <v>0.13294785504781145</v>
      </c>
      <c r="I109" s="33">
        <v>0.13559478632319502</v>
      </c>
      <c r="J109" s="33">
        <v>0.11803412453118506</v>
      </c>
      <c r="K109" s="33">
        <v>0.10821233939774128</v>
      </c>
      <c r="L109" s="33">
        <v>0.12398239714029047</v>
      </c>
      <c r="M109" s="33">
        <v>0.13667598047316035</v>
      </c>
      <c r="N109" s="33">
        <v>0.12333950297974329</v>
      </c>
      <c r="O109" s="33">
        <v>0.12229628774834032</v>
      </c>
      <c r="P109" s="33">
        <v>0.12234529897659388</v>
      </c>
      <c r="Q109" s="33">
        <v>0.12112139700876381</v>
      </c>
      <c r="R109" s="33">
        <v>0.1240615724076542</v>
      </c>
      <c r="S109" s="33">
        <v>0.11513220059170245</v>
      </c>
      <c r="T109" s="33">
        <v>0.11293904479943659</v>
      </c>
      <c r="U109" s="33">
        <v>0.11263076880814592</v>
      </c>
      <c r="V109" s="33">
        <v>0.11995405991269567</v>
      </c>
      <c r="W109" s="33">
        <v>0.11498871156487989</v>
      </c>
      <c r="X109" s="33">
        <v>0.11444820000670551</v>
      </c>
      <c r="Y109" s="33">
        <v>0.11502579927942042</v>
      </c>
      <c r="Z109" s="33">
        <v>0.11777247092200302</v>
      </c>
      <c r="AA109" s="33">
        <v>0.11727528663133382</v>
      </c>
    </row>
    <row r="111" spans="1:27" x14ac:dyDescent="0.35">
      <c r="A111" s="19" t="s">
        <v>117</v>
      </c>
      <c r="B111" s="19" t="s">
        <v>118</v>
      </c>
      <c r="C111" s="19" t="s">
        <v>75</v>
      </c>
      <c r="D111" s="19" t="s">
        <v>82</v>
      </c>
      <c r="E111" s="19" t="s">
        <v>83</v>
      </c>
      <c r="F111" s="19" t="s">
        <v>84</v>
      </c>
      <c r="G111" s="19" t="s">
        <v>85</v>
      </c>
      <c r="H111" s="19" t="s">
        <v>86</v>
      </c>
      <c r="I111" s="19" t="s">
        <v>87</v>
      </c>
      <c r="J111" s="19" t="s">
        <v>88</v>
      </c>
      <c r="K111" s="19" t="s">
        <v>89</v>
      </c>
      <c r="L111" s="19" t="s">
        <v>90</v>
      </c>
      <c r="M111" s="19" t="s">
        <v>91</v>
      </c>
      <c r="N111" s="19" t="s">
        <v>92</v>
      </c>
      <c r="O111" s="19" t="s">
        <v>93</v>
      </c>
      <c r="P111" s="19" t="s">
        <v>94</v>
      </c>
      <c r="Q111" s="19" t="s">
        <v>95</v>
      </c>
      <c r="R111" s="19" t="s">
        <v>96</v>
      </c>
      <c r="S111" s="19" t="s">
        <v>97</v>
      </c>
      <c r="T111" s="19" t="s">
        <v>98</v>
      </c>
      <c r="U111" s="19" t="s">
        <v>99</v>
      </c>
      <c r="V111" s="19" t="s">
        <v>100</v>
      </c>
      <c r="W111" s="19" t="s">
        <v>101</v>
      </c>
      <c r="X111" s="19" t="s">
        <v>102</v>
      </c>
      <c r="Y111" s="19" t="s">
        <v>103</v>
      </c>
      <c r="Z111" s="19" t="s">
        <v>104</v>
      </c>
      <c r="AA111" s="19" t="s">
        <v>105</v>
      </c>
    </row>
    <row r="112" spans="1:27" x14ac:dyDescent="0.35">
      <c r="A112" s="31" t="s">
        <v>122</v>
      </c>
      <c r="B112" s="31" t="s">
        <v>67</v>
      </c>
      <c r="C112" s="33">
        <v>6.502073448378709E-2</v>
      </c>
      <c r="D112" s="33">
        <v>6.5555678596868769E-2</v>
      </c>
      <c r="E112" s="33">
        <v>6.8852492993568978E-2</v>
      </c>
      <c r="F112" s="33">
        <v>5.966631166884051E-2</v>
      </c>
      <c r="G112" s="33">
        <v>6.0634394962678875E-2</v>
      </c>
      <c r="H112" s="33">
        <v>6.1825439612120177E-2</v>
      </c>
      <c r="I112" s="33">
        <v>6.3146884230869352E-2</v>
      </c>
      <c r="J112" s="33">
        <v>5.563478388609782E-2</v>
      </c>
      <c r="K112" s="33">
        <v>5.5763227447187758E-2</v>
      </c>
      <c r="L112" s="33">
        <v>7.0652240051115686E-2</v>
      </c>
      <c r="M112" s="33">
        <v>7.3406542748855011E-2</v>
      </c>
      <c r="N112" s="33">
        <v>0.14437032614255038</v>
      </c>
      <c r="O112" s="33">
        <v>0.140952044557281</v>
      </c>
      <c r="P112" s="33">
        <v>0.14411224078884316</v>
      </c>
      <c r="Q112" s="33">
        <v>0.14730137570522536</v>
      </c>
      <c r="R112" s="33">
        <v>0.15031980984807997</v>
      </c>
      <c r="S112" s="33">
        <v>0.14503809431674475</v>
      </c>
      <c r="T112" s="33">
        <v>0.14265709559070597</v>
      </c>
      <c r="U112" s="33">
        <v>0.14235889968526205</v>
      </c>
      <c r="V112" s="33">
        <v>0.14352807683199362</v>
      </c>
      <c r="W112" s="33">
        <v>0.14732820768126806</v>
      </c>
      <c r="X112" s="33">
        <v>0.14540855996895255</v>
      </c>
      <c r="Y112" s="33">
        <v>0.14422333875004181</v>
      </c>
      <c r="Z112" s="33">
        <v>0.13961941308960274</v>
      </c>
      <c r="AA112" s="33">
        <v>0.14577544844426388</v>
      </c>
    </row>
    <row r="113" spans="1:27" x14ac:dyDescent="0.35">
      <c r="A113" s="31" t="s">
        <v>122</v>
      </c>
      <c r="B113" s="31" t="s">
        <v>113</v>
      </c>
      <c r="C113" s="33" t="s">
        <v>152</v>
      </c>
      <c r="D113" s="33" t="s">
        <v>152</v>
      </c>
      <c r="E113" s="33" t="s">
        <v>152</v>
      </c>
      <c r="F113" s="33" t="s">
        <v>152</v>
      </c>
      <c r="G113" s="33" t="s">
        <v>152</v>
      </c>
      <c r="H113" s="33" t="s">
        <v>152</v>
      </c>
      <c r="I113" s="33" t="s">
        <v>152</v>
      </c>
      <c r="J113" s="33" t="s">
        <v>152</v>
      </c>
      <c r="K113" s="33" t="s">
        <v>152</v>
      </c>
      <c r="L113" s="33" t="s">
        <v>152</v>
      </c>
      <c r="M113" s="33" t="s">
        <v>152</v>
      </c>
      <c r="N113" s="33" t="s">
        <v>152</v>
      </c>
      <c r="O113" s="33" t="s">
        <v>152</v>
      </c>
      <c r="P113" s="33" t="s">
        <v>152</v>
      </c>
      <c r="Q113" s="33" t="s">
        <v>152</v>
      </c>
      <c r="R113" s="33" t="s">
        <v>152</v>
      </c>
      <c r="S113" s="33" t="s">
        <v>152</v>
      </c>
      <c r="T113" s="33" t="s">
        <v>152</v>
      </c>
      <c r="U113" s="33" t="s">
        <v>152</v>
      </c>
      <c r="V113" s="33" t="s">
        <v>152</v>
      </c>
      <c r="W113" s="33" t="s">
        <v>152</v>
      </c>
      <c r="X113" s="33" t="s">
        <v>152</v>
      </c>
      <c r="Y113" s="33" t="s">
        <v>152</v>
      </c>
      <c r="Z113" s="33" t="s">
        <v>152</v>
      </c>
      <c r="AA113" s="33" t="s">
        <v>152</v>
      </c>
    </row>
    <row r="114" spans="1:27" x14ac:dyDescent="0.35">
      <c r="A114" s="31" t="s">
        <v>122</v>
      </c>
      <c r="B114" s="31" t="s">
        <v>72</v>
      </c>
      <c r="C114" s="33">
        <v>0.14128542852877213</v>
      </c>
      <c r="D114" s="33">
        <v>0.13857315712135282</v>
      </c>
      <c r="E114" s="33">
        <v>0.14722009566250788</v>
      </c>
      <c r="F114" s="33">
        <v>0.12662656680762446</v>
      </c>
      <c r="G114" s="33">
        <v>0.13045051578457051</v>
      </c>
      <c r="H114" s="33">
        <v>0.12708833552734275</v>
      </c>
      <c r="I114" s="33">
        <v>0.12634042262880951</v>
      </c>
      <c r="J114" s="33">
        <v>0.11781819537796105</v>
      </c>
      <c r="K114" s="33">
        <v>0.11322673546259775</v>
      </c>
      <c r="L114" s="33">
        <v>0.12576802483177893</v>
      </c>
      <c r="M114" s="33">
        <v>0.13437434861848302</v>
      </c>
      <c r="N114" s="33">
        <v>0.12380582261970641</v>
      </c>
      <c r="O114" s="33">
        <v>0.12234851407768847</v>
      </c>
      <c r="P114" s="33">
        <v>0.11985794905951007</v>
      </c>
      <c r="Q114" s="33">
        <v>0.11996468551056476</v>
      </c>
      <c r="R114" s="33">
        <v>0.12087252752183804</v>
      </c>
      <c r="S114" s="33">
        <v>0.11844006306307199</v>
      </c>
      <c r="T114" s="33">
        <v>0.11521647666635108</v>
      </c>
      <c r="U114" s="33">
        <v>0.11658841019984917</v>
      </c>
      <c r="V114" s="33">
        <v>0.12183509876857221</v>
      </c>
      <c r="W114" s="33">
        <v>0.11704920997800604</v>
      </c>
      <c r="X114" s="33">
        <v>0.11865599319250492</v>
      </c>
      <c r="Y114" s="33">
        <v>0.12094083689714651</v>
      </c>
      <c r="Z114" s="33">
        <v>0.11743216117831687</v>
      </c>
      <c r="AA114" s="33">
        <v>0.11832174751388122</v>
      </c>
    </row>
    <row r="116" spans="1:27" x14ac:dyDescent="0.35">
      <c r="A116" s="19" t="s">
        <v>117</v>
      </c>
      <c r="B116" s="19" t="s">
        <v>118</v>
      </c>
      <c r="C116" s="19" t="s">
        <v>75</v>
      </c>
      <c r="D116" s="19" t="s">
        <v>82</v>
      </c>
      <c r="E116" s="19" t="s">
        <v>83</v>
      </c>
      <c r="F116" s="19" t="s">
        <v>84</v>
      </c>
      <c r="G116" s="19" t="s">
        <v>85</v>
      </c>
      <c r="H116" s="19" t="s">
        <v>86</v>
      </c>
      <c r="I116" s="19" t="s">
        <v>87</v>
      </c>
      <c r="J116" s="19" t="s">
        <v>88</v>
      </c>
      <c r="K116" s="19" t="s">
        <v>89</v>
      </c>
      <c r="L116" s="19" t="s">
        <v>90</v>
      </c>
      <c r="M116" s="19" t="s">
        <v>91</v>
      </c>
      <c r="N116" s="19" t="s">
        <v>92</v>
      </c>
      <c r="O116" s="19" t="s">
        <v>93</v>
      </c>
      <c r="P116" s="19" t="s">
        <v>94</v>
      </c>
      <c r="Q116" s="19" t="s">
        <v>95</v>
      </c>
      <c r="R116" s="19" t="s">
        <v>96</v>
      </c>
      <c r="S116" s="19" t="s">
        <v>97</v>
      </c>
      <c r="T116" s="19" t="s">
        <v>98</v>
      </c>
      <c r="U116" s="19" t="s">
        <v>99</v>
      </c>
      <c r="V116" s="19" t="s">
        <v>100</v>
      </c>
      <c r="W116" s="19" t="s">
        <v>101</v>
      </c>
      <c r="X116" s="19" t="s">
        <v>102</v>
      </c>
      <c r="Y116" s="19" t="s">
        <v>103</v>
      </c>
      <c r="Z116" s="19" t="s">
        <v>104</v>
      </c>
      <c r="AA116" s="19" t="s">
        <v>105</v>
      </c>
    </row>
    <row r="117" spans="1:27" x14ac:dyDescent="0.35">
      <c r="A117" s="31" t="s">
        <v>123</v>
      </c>
      <c r="B117" s="31" t="s">
        <v>67</v>
      </c>
      <c r="C117" s="33" t="s">
        <v>152</v>
      </c>
      <c r="D117" s="33" t="s">
        <v>152</v>
      </c>
      <c r="E117" s="33" t="s">
        <v>152</v>
      </c>
      <c r="F117" s="33" t="s">
        <v>152</v>
      </c>
      <c r="G117" s="33" t="s">
        <v>152</v>
      </c>
      <c r="H117" s="33" t="s">
        <v>152</v>
      </c>
      <c r="I117" s="33" t="s">
        <v>152</v>
      </c>
      <c r="J117" s="33" t="s">
        <v>152</v>
      </c>
      <c r="K117" s="33" t="s">
        <v>152</v>
      </c>
      <c r="L117" s="33" t="s">
        <v>152</v>
      </c>
      <c r="M117" s="33" t="s">
        <v>152</v>
      </c>
      <c r="N117" s="33" t="s">
        <v>152</v>
      </c>
      <c r="O117" s="33" t="s">
        <v>152</v>
      </c>
      <c r="P117" s="33" t="s">
        <v>152</v>
      </c>
      <c r="Q117" s="33" t="s">
        <v>152</v>
      </c>
      <c r="R117" s="33" t="s">
        <v>152</v>
      </c>
      <c r="S117" s="33" t="s">
        <v>152</v>
      </c>
      <c r="T117" s="33" t="s">
        <v>152</v>
      </c>
      <c r="U117" s="33" t="s">
        <v>152</v>
      </c>
      <c r="V117" s="33" t="s">
        <v>152</v>
      </c>
      <c r="W117" s="33" t="s">
        <v>152</v>
      </c>
      <c r="X117" s="33" t="s">
        <v>152</v>
      </c>
      <c r="Y117" s="33" t="s">
        <v>152</v>
      </c>
      <c r="Z117" s="33" t="s">
        <v>152</v>
      </c>
      <c r="AA117" s="33" t="s">
        <v>152</v>
      </c>
    </row>
    <row r="118" spans="1:27" x14ac:dyDescent="0.35">
      <c r="A118" s="31" t="s">
        <v>123</v>
      </c>
      <c r="B118" s="31" t="s">
        <v>113</v>
      </c>
      <c r="C118" s="33" t="s">
        <v>152</v>
      </c>
      <c r="D118" s="33" t="s">
        <v>152</v>
      </c>
      <c r="E118" s="33" t="s">
        <v>152</v>
      </c>
      <c r="F118" s="33" t="s">
        <v>152</v>
      </c>
      <c r="G118" s="33" t="s">
        <v>152</v>
      </c>
      <c r="H118" s="33" t="s">
        <v>152</v>
      </c>
      <c r="I118" s="33" t="s">
        <v>152</v>
      </c>
      <c r="J118" s="33" t="s">
        <v>152</v>
      </c>
      <c r="K118" s="33" t="s">
        <v>152</v>
      </c>
      <c r="L118" s="33" t="s">
        <v>152</v>
      </c>
      <c r="M118" s="33" t="s">
        <v>152</v>
      </c>
      <c r="N118" s="33" t="s">
        <v>152</v>
      </c>
      <c r="O118" s="33" t="s">
        <v>152</v>
      </c>
      <c r="P118" s="33" t="s">
        <v>152</v>
      </c>
      <c r="Q118" s="33" t="s">
        <v>152</v>
      </c>
      <c r="R118" s="33" t="s">
        <v>152</v>
      </c>
      <c r="S118" s="33" t="s">
        <v>152</v>
      </c>
      <c r="T118" s="33" t="s">
        <v>152</v>
      </c>
      <c r="U118" s="33" t="s">
        <v>152</v>
      </c>
      <c r="V118" s="33" t="s">
        <v>152</v>
      </c>
      <c r="W118" s="33" t="s">
        <v>152</v>
      </c>
      <c r="X118" s="33" t="s">
        <v>152</v>
      </c>
      <c r="Y118" s="33" t="s">
        <v>152</v>
      </c>
      <c r="Z118" s="33" t="s">
        <v>152</v>
      </c>
      <c r="AA118" s="33" t="s">
        <v>152</v>
      </c>
    </row>
    <row r="119" spans="1:27" x14ac:dyDescent="0.35">
      <c r="A119" s="31" t="s">
        <v>123</v>
      </c>
      <c r="B119" s="31" t="s">
        <v>72</v>
      </c>
      <c r="C119" s="33">
        <v>6.3638767264509333E-3</v>
      </c>
      <c r="D119" s="33">
        <v>4.4829190766108576E-3</v>
      </c>
      <c r="E119" s="33">
        <v>7.6370696770323441E-3</v>
      </c>
      <c r="F119" s="33">
        <v>7.5845958779534144E-3</v>
      </c>
      <c r="G119" s="33">
        <v>6.6300488020691042E-3</v>
      </c>
      <c r="H119" s="33">
        <v>9.7430595902110121E-3</v>
      </c>
      <c r="I119" s="33">
        <v>9.1748227512940556E-3</v>
      </c>
      <c r="J119" s="33">
        <v>7.7592805230639649E-3</v>
      </c>
      <c r="K119" s="33">
        <v>4.8104980832815829E-3</v>
      </c>
      <c r="L119" s="33">
        <v>5.9345177531531235E-3</v>
      </c>
      <c r="M119" s="33">
        <v>2.4484731982150213E-3</v>
      </c>
      <c r="N119" s="33">
        <v>4.1664401679544993E-2</v>
      </c>
      <c r="O119" s="33">
        <v>3.4284098744740282E-2</v>
      </c>
      <c r="P119" s="33">
        <v>2.3948026078321572E-2</v>
      </c>
      <c r="Q119" s="33">
        <v>3.6029945122062257E-2</v>
      </c>
      <c r="R119" s="33">
        <v>9.0100430028299844E-2</v>
      </c>
      <c r="S119" s="33">
        <v>9.2220361653884156E-2</v>
      </c>
      <c r="T119" s="33">
        <v>8.2939520420904661E-2</v>
      </c>
      <c r="U119" s="33">
        <v>0.10144160802247766</v>
      </c>
      <c r="V119" s="33">
        <v>8.4376157601461499E-2</v>
      </c>
      <c r="W119" s="33">
        <v>0.10007436633781509</v>
      </c>
      <c r="X119" s="33">
        <v>9.074011846077415E-2</v>
      </c>
      <c r="Y119" s="33">
        <v>8.5533915842065059E-2</v>
      </c>
      <c r="Z119" s="33">
        <v>8.7318246878668918E-2</v>
      </c>
      <c r="AA119" s="33">
        <v>8.447380042775883E-2</v>
      </c>
    </row>
    <row r="122" spans="1:27" x14ac:dyDescent="0.35">
      <c r="A122" s="28" t="s">
        <v>125</v>
      </c>
    </row>
    <row r="123" spans="1:27" x14ac:dyDescent="0.35">
      <c r="A123" s="19" t="s">
        <v>117</v>
      </c>
      <c r="B123" s="19" t="s">
        <v>118</v>
      </c>
      <c r="C123" s="19" t="s">
        <v>75</v>
      </c>
      <c r="D123" s="19" t="s">
        <v>82</v>
      </c>
      <c r="E123" s="19" t="s">
        <v>83</v>
      </c>
      <c r="F123" s="19" t="s">
        <v>84</v>
      </c>
      <c r="G123" s="19" t="s">
        <v>85</v>
      </c>
      <c r="H123" s="19" t="s">
        <v>86</v>
      </c>
      <c r="I123" s="19" t="s">
        <v>87</v>
      </c>
      <c r="J123" s="19" t="s">
        <v>88</v>
      </c>
      <c r="K123" s="19" t="s">
        <v>89</v>
      </c>
      <c r="L123" s="19" t="s">
        <v>90</v>
      </c>
      <c r="M123" s="19" t="s">
        <v>91</v>
      </c>
      <c r="N123" s="19" t="s">
        <v>92</v>
      </c>
      <c r="O123" s="19" t="s">
        <v>93</v>
      </c>
      <c r="P123" s="19" t="s">
        <v>94</v>
      </c>
      <c r="Q123" s="19" t="s">
        <v>95</v>
      </c>
      <c r="R123" s="19" t="s">
        <v>96</v>
      </c>
      <c r="S123" s="19" t="s">
        <v>97</v>
      </c>
      <c r="T123" s="19" t="s">
        <v>98</v>
      </c>
      <c r="U123" s="19" t="s">
        <v>99</v>
      </c>
      <c r="V123" s="19" t="s">
        <v>100</v>
      </c>
      <c r="W123" s="19" t="s">
        <v>101</v>
      </c>
      <c r="X123" s="19" t="s">
        <v>102</v>
      </c>
      <c r="Y123" s="19" t="s">
        <v>103</v>
      </c>
      <c r="Z123" s="19" t="s">
        <v>104</v>
      </c>
      <c r="AA123" s="19" t="s">
        <v>105</v>
      </c>
    </row>
    <row r="124" spans="1:27" x14ac:dyDescent="0.35">
      <c r="A124" s="31" t="s">
        <v>38</v>
      </c>
      <c r="B124" s="31" t="s">
        <v>22</v>
      </c>
      <c r="C124" s="33" t="s">
        <v>152</v>
      </c>
      <c r="D124" s="33" t="s">
        <v>152</v>
      </c>
      <c r="E124" s="33" t="s">
        <v>152</v>
      </c>
      <c r="F124" s="33" t="s">
        <v>152</v>
      </c>
      <c r="G124" s="33" t="s">
        <v>152</v>
      </c>
      <c r="H124" s="33" t="s">
        <v>152</v>
      </c>
      <c r="I124" s="33" t="s">
        <v>152</v>
      </c>
      <c r="J124" s="33" t="s">
        <v>152</v>
      </c>
      <c r="K124" s="33" t="s">
        <v>152</v>
      </c>
      <c r="L124" s="33" t="s">
        <v>152</v>
      </c>
      <c r="M124" s="33" t="s">
        <v>152</v>
      </c>
      <c r="N124" s="33" t="s">
        <v>152</v>
      </c>
      <c r="O124" s="33" t="s">
        <v>152</v>
      </c>
      <c r="P124" s="33" t="s">
        <v>152</v>
      </c>
      <c r="Q124" s="33" t="s">
        <v>152</v>
      </c>
      <c r="R124" s="33" t="s">
        <v>152</v>
      </c>
      <c r="S124" s="33" t="s">
        <v>152</v>
      </c>
      <c r="T124" s="33" t="s">
        <v>152</v>
      </c>
      <c r="U124" s="33" t="s">
        <v>152</v>
      </c>
      <c r="V124" s="33" t="s">
        <v>152</v>
      </c>
      <c r="W124" s="33" t="s">
        <v>152</v>
      </c>
      <c r="X124" s="33" t="s">
        <v>152</v>
      </c>
      <c r="Y124" s="33" t="s">
        <v>152</v>
      </c>
      <c r="Z124" s="33" t="s">
        <v>152</v>
      </c>
      <c r="AA124" s="33" t="s">
        <v>152</v>
      </c>
    </row>
    <row r="125" spans="1:27" collapsed="1" x14ac:dyDescent="0.35">
      <c r="A125" s="31" t="s">
        <v>38</v>
      </c>
      <c r="B125" s="31" t="s">
        <v>73</v>
      </c>
      <c r="C125" s="33">
        <v>4.4097121759873431E-2</v>
      </c>
      <c r="D125" s="33">
        <v>4.3599371911316152E-2</v>
      </c>
      <c r="E125" s="33">
        <v>4.3025002467226001E-2</v>
      </c>
      <c r="F125" s="33">
        <v>4.1411405715897236E-2</v>
      </c>
      <c r="G125" s="33">
        <v>3.7970878758292602E-2</v>
      </c>
      <c r="H125" s="33">
        <v>3.3346690790225425E-2</v>
      </c>
      <c r="I125" s="33">
        <v>3.104753984474521E-2</v>
      </c>
      <c r="J125" s="33">
        <v>2.8783676329353882E-2</v>
      </c>
      <c r="K125" s="33">
        <v>2.9005926434486688E-2</v>
      </c>
      <c r="L125" s="33">
        <v>2.4079275123882356E-2</v>
      </c>
      <c r="M125" s="33">
        <v>1.9777875014450767E-2</v>
      </c>
      <c r="N125" s="33">
        <v>1.8296526308567474E-2</v>
      </c>
      <c r="O125" s="33">
        <v>1.7029332599925916E-2</v>
      </c>
      <c r="P125" s="33">
        <v>1.7109479033709695E-2</v>
      </c>
      <c r="Q125" s="33">
        <v>1.7968947402990636E-2</v>
      </c>
      <c r="R125" s="33">
        <v>1.7930257463475711E-2</v>
      </c>
      <c r="S125" s="33">
        <v>1.8120887860245769E-2</v>
      </c>
      <c r="T125" s="33">
        <v>1.855777362760232E-2</v>
      </c>
      <c r="U125" s="33">
        <v>1.9204453759724342E-2</v>
      </c>
      <c r="V125" s="33">
        <v>1.9018859533491039E-2</v>
      </c>
      <c r="W125" s="33">
        <v>1.8806401947770442E-2</v>
      </c>
      <c r="X125" s="33">
        <v>1.8569699604150901E-2</v>
      </c>
      <c r="Y125" s="33">
        <v>1.8418583261135577E-2</v>
      </c>
      <c r="Z125" s="33">
        <v>1.8503138531251215E-2</v>
      </c>
      <c r="AA125" s="33">
        <v>1.8651677463883264E-2</v>
      </c>
    </row>
    <row r="126" spans="1:27" collapsed="1" x14ac:dyDescent="0.35">
      <c r="A126" s="31" t="s">
        <v>38</v>
      </c>
      <c r="B126" s="31" t="s">
        <v>74</v>
      </c>
      <c r="C126" s="33">
        <v>5.187938047910097E-2</v>
      </c>
      <c r="D126" s="33">
        <v>5.1293014118809231E-2</v>
      </c>
      <c r="E126" s="33">
        <v>5.0618187603017853E-2</v>
      </c>
      <c r="F126" s="33">
        <v>4.8719646553998207E-2</v>
      </c>
      <c r="G126" s="33">
        <v>4.4671727378561628E-2</v>
      </c>
      <c r="H126" s="33">
        <v>3.9231389153404218E-2</v>
      </c>
      <c r="I126" s="33">
        <v>3.6526889921484888E-2</v>
      </c>
      <c r="J126" s="33">
        <v>3.3863071923211238E-2</v>
      </c>
      <c r="K126" s="33">
        <v>3.4124197309450169E-2</v>
      </c>
      <c r="L126" s="33">
        <v>2.8328546067911131E-2</v>
      </c>
      <c r="M126" s="33">
        <v>2.3267909180592385E-2</v>
      </c>
      <c r="N126" s="33">
        <v>2.1525303399888944E-2</v>
      </c>
      <c r="O126" s="33">
        <v>2.0034526289532697E-2</v>
      </c>
      <c r="P126" s="33">
        <v>2.0128760096007187E-2</v>
      </c>
      <c r="Q126" s="33">
        <v>2.11400386126851E-2</v>
      </c>
      <c r="R126" s="33">
        <v>2.109438570225482E-2</v>
      </c>
      <c r="S126" s="33">
        <v>2.1318706213869641E-2</v>
      </c>
      <c r="T126" s="33">
        <v>2.18329508786715E-2</v>
      </c>
      <c r="U126" s="33">
        <v>2.2593488319565647E-2</v>
      </c>
      <c r="V126" s="33">
        <v>2.2374980560013486E-2</v>
      </c>
      <c r="W126" s="33">
        <v>2.2125433830448019E-2</v>
      </c>
      <c r="X126" s="33">
        <v>2.1846755280482938E-2</v>
      </c>
      <c r="Y126" s="33">
        <v>2.1668857583309213E-2</v>
      </c>
      <c r="Z126" s="33">
        <v>2.1768364439915928E-2</v>
      </c>
      <c r="AA126" s="33">
        <v>2.1943213902319021E-2</v>
      </c>
    </row>
    <row r="128" spans="1:27" x14ac:dyDescent="0.35">
      <c r="A128" s="19" t="s">
        <v>117</v>
      </c>
      <c r="B128" s="19" t="s">
        <v>118</v>
      </c>
      <c r="C128" s="19" t="s">
        <v>75</v>
      </c>
      <c r="D128" s="19" t="s">
        <v>82</v>
      </c>
      <c r="E128" s="19" t="s">
        <v>83</v>
      </c>
      <c r="F128" s="19" t="s">
        <v>84</v>
      </c>
      <c r="G128" s="19" t="s">
        <v>85</v>
      </c>
      <c r="H128" s="19" t="s">
        <v>86</v>
      </c>
      <c r="I128" s="19" t="s">
        <v>87</v>
      </c>
      <c r="J128" s="19" t="s">
        <v>88</v>
      </c>
      <c r="K128" s="19" t="s">
        <v>89</v>
      </c>
      <c r="L128" s="19" t="s">
        <v>90</v>
      </c>
      <c r="M128" s="19" t="s">
        <v>91</v>
      </c>
      <c r="N128" s="19" t="s">
        <v>92</v>
      </c>
      <c r="O128" s="19" t="s">
        <v>93</v>
      </c>
      <c r="P128" s="19" t="s">
        <v>94</v>
      </c>
      <c r="Q128" s="19" t="s">
        <v>95</v>
      </c>
      <c r="R128" s="19" t="s">
        <v>96</v>
      </c>
      <c r="S128" s="19" t="s">
        <v>97</v>
      </c>
      <c r="T128" s="19" t="s">
        <v>98</v>
      </c>
      <c r="U128" s="19" t="s">
        <v>99</v>
      </c>
      <c r="V128" s="19" t="s">
        <v>100</v>
      </c>
      <c r="W128" s="19" t="s">
        <v>101</v>
      </c>
      <c r="X128" s="19" t="s">
        <v>102</v>
      </c>
      <c r="Y128" s="19" t="s">
        <v>103</v>
      </c>
      <c r="Z128" s="19" t="s">
        <v>104</v>
      </c>
      <c r="AA128" s="19" t="s">
        <v>105</v>
      </c>
    </row>
    <row r="129" spans="1:27" x14ac:dyDescent="0.35">
      <c r="A129" s="31" t="s">
        <v>119</v>
      </c>
      <c r="B129" s="31" t="s">
        <v>22</v>
      </c>
      <c r="C129" s="33" t="s">
        <v>152</v>
      </c>
      <c r="D129" s="33" t="s">
        <v>152</v>
      </c>
      <c r="E129" s="33" t="s">
        <v>152</v>
      </c>
      <c r="F129" s="33" t="s">
        <v>152</v>
      </c>
      <c r="G129" s="33" t="s">
        <v>152</v>
      </c>
      <c r="H129" s="33" t="s">
        <v>152</v>
      </c>
      <c r="I129" s="33" t="s">
        <v>152</v>
      </c>
      <c r="J129" s="33" t="s">
        <v>152</v>
      </c>
      <c r="K129" s="33" t="s">
        <v>152</v>
      </c>
      <c r="L129" s="33" t="s">
        <v>152</v>
      </c>
      <c r="M129" s="33" t="s">
        <v>152</v>
      </c>
      <c r="N129" s="33" t="s">
        <v>152</v>
      </c>
      <c r="O129" s="33" t="s">
        <v>152</v>
      </c>
      <c r="P129" s="33" t="s">
        <v>152</v>
      </c>
      <c r="Q129" s="33" t="s">
        <v>152</v>
      </c>
      <c r="R129" s="33" t="s">
        <v>152</v>
      </c>
      <c r="S129" s="33" t="s">
        <v>152</v>
      </c>
      <c r="T129" s="33" t="s">
        <v>152</v>
      </c>
      <c r="U129" s="33" t="s">
        <v>152</v>
      </c>
      <c r="V129" s="33" t="s">
        <v>152</v>
      </c>
      <c r="W129" s="33" t="s">
        <v>152</v>
      </c>
      <c r="X129" s="33" t="s">
        <v>152</v>
      </c>
      <c r="Y129" s="33" t="s">
        <v>152</v>
      </c>
      <c r="Z129" s="33" t="s">
        <v>152</v>
      </c>
      <c r="AA129" s="33" t="s">
        <v>152</v>
      </c>
    </row>
    <row r="130" spans="1:27" x14ac:dyDescent="0.35">
      <c r="A130" s="31" t="s">
        <v>119</v>
      </c>
      <c r="B130" s="31" t="s">
        <v>73</v>
      </c>
      <c r="C130" s="33">
        <v>4.2483213097640388E-2</v>
      </c>
      <c r="D130" s="33">
        <v>4.7068181290175613E-2</v>
      </c>
      <c r="E130" s="33">
        <v>4.6997826215392072E-2</v>
      </c>
      <c r="F130" s="33">
        <v>4.5817660895948582E-2</v>
      </c>
      <c r="G130" s="33">
        <v>4.1889598597796868E-2</v>
      </c>
      <c r="H130" s="33">
        <v>3.6980685027913372E-2</v>
      </c>
      <c r="I130" s="33">
        <v>3.5384935999926377E-2</v>
      </c>
      <c r="J130" s="33">
        <v>3.3591421955202309E-2</v>
      </c>
      <c r="K130" s="33">
        <v>3.4569559804767849E-2</v>
      </c>
      <c r="L130" s="33">
        <v>2.8855465981397717E-2</v>
      </c>
      <c r="M130" s="33">
        <v>2.4189556355263719E-2</v>
      </c>
      <c r="N130" s="33">
        <v>2.267507873576834E-2</v>
      </c>
      <c r="O130" s="33">
        <v>2.1227937178141164E-2</v>
      </c>
      <c r="P130" s="33">
        <v>2.1307439533174044E-2</v>
      </c>
      <c r="Q130" s="33">
        <v>2.2338588322080195E-2</v>
      </c>
      <c r="R130" s="33">
        <v>2.2248297213083572E-2</v>
      </c>
      <c r="S130" s="33">
        <v>2.2571056039412313E-2</v>
      </c>
      <c r="T130" s="33">
        <v>2.3118896324695461E-2</v>
      </c>
      <c r="U130" s="33">
        <v>2.3924666620765783E-2</v>
      </c>
      <c r="V130" s="33">
        <v>2.368624210595744E-2</v>
      </c>
      <c r="W130" s="33">
        <v>2.342204367988316E-2</v>
      </c>
      <c r="X130" s="33">
        <v>2.3114157106419633E-2</v>
      </c>
      <c r="Y130" s="33">
        <v>2.2907311348693005E-2</v>
      </c>
      <c r="Z130" s="33">
        <v>2.2950825921821346E-2</v>
      </c>
      <c r="AA130" s="33">
        <v>2.3066972428777758E-2</v>
      </c>
    </row>
    <row r="131" spans="1:27" x14ac:dyDescent="0.35">
      <c r="A131" s="31" t="s">
        <v>119</v>
      </c>
      <c r="B131" s="31" t="s">
        <v>74</v>
      </c>
      <c r="C131" s="33">
        <v>4.9980318525441894E-2</v>
      </c>
      <c r="D131" s="33">
        <v>5.5374570913135322E-2</v>
      </c>
      <c r="E131" s="33">
        <v>5.5292098090172236E-2</v>
      </c>
      <c r="F131" s="33">
        <v>5.3903188141132034E-2</v>
      </c>
      <c r="G131" s="33">
        <v>4.9282145867925446E-2</v>
      </c>
      <c r="H131" s="33">
        <v>4.3506825235226844E-2</v>
      </c>
      <c r="I131" s="33">
        <v>4.1629511023958066E-2</v>
      </c>
      <c r="J131" s="33">
        <v>3.9519278904114018E-2</v>
      </c>
      <c r="K131" s="33">
        <v>4.0669834196846763E-2</v>
      </c>
      <c r="L131" s="33">
        <v>3.3947385046432556E-2</v>
      </c>
      <c r="M131" s="33">
        <v>2.8458327755469307E-2</v>
      </c>
      <c r="N131" s="33">
        <v>2.6676739356059881E-2</v>
      </c>
      <c r="O131" s="33">
        <v>2.4974008045229229E-2</v>
      </c>
      <c r="P131" s="33">
        <v>2.5067417496495732E-2</v>
      </c>
      <c r="Q131" s="33">
        <v>2.6280672336128959E-2</v>
      </c>
      <c r="R131" s="33">
        <v>2.6174372052616569E-2</v>
      </c>
      <c r="S131" s="33">
        <v>2.6554163612664796E-2</v>
      </c>
      <c r="T131" s="33">
        <v>2.719869385111329E-2</v>
      </c>
      <c r="U131" s="33">
        <v>2.8146457006991553E-2</v>
      </c>
      <c r="V131" s="33">
        <v>2.7866228118919784E-2</v>
      </c>
      <c r="W131" s="33">
        <v>2.7555431672327411E-2</v>
      </c>
      <c r="X131" s="33">
        <v>2.7193101315891661E-2</v>
      </c>
      <c r="Y131" s="33">
        <v>2.6949737444853562E-2</v>
      </c>
      <c r="Z131" s="33">
        <v>2.7000958767003785E-2</v>
      </c>
      <c r="AA131" s="33">
        <v>2.7137622537875966E-2</v>
      </c>
    </row>
    <row r="133" spans="1:27" x14ac:dyDescent="0.35">
      <c r="A133" s="19" t="s">
        <v>117</v>
      </c>
      <c r="B133" s="19" t="s">
        <v>118</v>
      </c>
      <c r="C133" s="19" t="s">
        <v>75</v>
      </c>
      <c r="D133" s="19" t="s">
        <v>82</v>
      </c>
      <c r="E133" s="19" t="s">
        <v>83</v>
      </c>
      <c r="F133" s="19" t="s">
        <v>84</v>
      </c>
      <c r="G133" s="19" t="s">
        <v>85</v>
      </c>
      <c r="H133" s="19" t="s">
        <v>86</v>
      </c>
      <c r="I133" s="19" t="s">
        <v>87</v>
      </c>
      <c r="J133" s="19" t="s">
        <v>88</v>
      </c>
      <c r="K133" s="19" t="s">
        <v>89</v>
      </c>
      <c r="L133" s="19" t="s">
        <v>90</v>
      </c>
      <c r="M133" s="19" t="s">
        <v>91</v>
      </c>
      <c r="N133" s="19" t="s">
        <v>92</v>
      </c>
      <c r="O133" s="19" t="s">
        <v>93</v>
      </c>
      <c r="P133" s="19" t="s">
        <v>94</v>
      </c>
      <c r="Q133" s="19" t="s">
        <v>95</v>
      </c>
      <c r="R133" s="19" t="s">
        <v>96</v>
      </c>
      <c r="S133" s="19" t="s">
        <v>97</v>
      </c>
      <c r="T133" s="19" t="s">
        <v>98</v>
      </c>
      <c r="U133" s="19" t="s">
        <v>99</v>
      </c>
      <c r="V133" s="19" t="s">
        <v>100</v>
      </c>
      <c r="W133" s="19" t="s">
        <v>101</v>
      </c>
      <c r="X133" s="19" t="s">
        <v>102</v>
      </c>
      <c r="Y133" s="19" t="s">
        <v>103</v>
      </c>
      <c r="Z133" s="19" t="s">
        <v>104</v>
      </c>
      <c r="AA133" s="19" t="s">
        <v>105</v>
      </c>
    </row>
    <row r="134" spans="1:27" x14ac:dyDescent="0.35">
      <c r="A134" s="31" t="s">
        <v>120</v>
      </c>
      <c r="B134" s="31" t="s">
        <v>22</v>
      </c>
      <c r="C134" s="33" t="s">
        <v>152</v>
      </c>
      <c r="D134" s="33" t="s">
        <v>152</v>
      </c>
      <c r="E134" s="33" t="s">
        <v>152</v>
      </c>
      <c r="F134" s="33" t="s">
        <v>152</v>
      </c>
      <c r="G134" s="33" t="s">
        <v>152</v>
      </c>
      <c r="H134" s="33" t="s">
        <v>152</v>
      </c>
      <c r="I134" s="33" t="s">
        <v>152</v>
      </c>
      <c r="J134" s="33" t="s">
        <v>152</v>
      </c>
      <c r="K134" s="33" t="s">
        <v>152</v>
      </c>
      <c r="L134" s="33" t="s">
        <v>152</v>
      </c>
      <c r="M134" s="33" t="s">
        <v>152</v>
      </c>
      <c r="N134" s="33" t="s">
        <v>152</v>
      </c>
      <c r="O134" s="33" t="s">
        <v>152</v>
      </c>
      <c r="P134" s="33" t="s">
        <v>152</v>
      </c>
      <c r="Q134" s="33" t="s">
        <v>152</v>
      </c>
      <c r="R134" s="33" t="s">
        <v>152</v>
      </c>
      <c r="S134" s="33" t="s">
        <v>152</v>
      </c>
      <c r="T134" s="33" t="s">
        <v>152</v>
      </c>
      <c r="U134" s="33" t="s">
        <v>152</v>
      </c>
      <c r="V134" s="33" t="s">
        <v>152</v>
      </c>
      <c r="W134" s="33" t="s">
        <v>152</v>
      </c>
      <c r="X134" s="33" t="s">
        <v>152</v>
      </c>
      <c r="Y134" s="33" t="s">
        <v>152</v>
      </c>
      <c r="Z134" s="33" t="s">
        <v>152</v>
      </c>
      <c r="AA134" s="33" t="s">
        <v>152</v>
      </c>
    </row>
    <row r="135" spans="1:27" x14ac:dyDescent="0.35">
      <c r="A135" s="31" t="s">
        <v>120</v>
      </c>
      <c r="B135" s="31" t="s">
        <v>73</v>
      </c>
      <c r="C135" s="33">
        <v>3.9471414225515547E-2</v>
      </c>
      <c r="D135" s="33">
        <v>4.3594950072000892E-2</v>
      </c>
      <c r="E135" s="33">
        <v>4.2711124263336939E-2</v>
      </c>
      <c r="F135" s="33">
        <v>4.2061420765282527E-2</v>
      </c>
      <c r="G135" s="33">
        <v>3.9459123190639558E-2</v>
      </c>
      <c r="H135" s="33">
        <v>3.4616214593452974E-2</v>
      </c>
      <c r="I135" s="33">
        <v>3.2902872085862574E-2</v>
      </c>
      <c r="J135" s="33">
        <v>3.1073630118216615E-2</v>
      </c>
      <c r="K135" s="33">
        <v>3.2479052377510281E-2</v>
      </c>
      <c r="L135" s="33">
        <v>2.5738031851642917E-2</v>
      </c>
      <c r="M135" s="33">
        <v>2.057145731412641E-2</v>
      </c>
      <c r="N135" s="33">
        <v>1.8617605812192677E-2</v>
      </c>
      <c r="O135" s="33">
        <v>1.7087619318584175E-2</v>
      </c>
      <c r="P135" s="33">
        <v>1.6691072258675669E-2</v>
      </c>
      <c r="Q135" s="33">
        <v>1.7127412197011659E-2</v>
      </c>
      <c r="R135" s="33">
        <v>1.7104363061973951E-2</v>
      </c>
      <c r="S135" s="33">
        <v>1.7024960879077063E-2</v>
      </c>
      <c r="T135" s="33">
        <v>1.7339051459298149E-2</v>
      </c>
      <c r="U135" s="33">
        <v>1.7944436945813293E-2</v>
      </c>
      <c r="V135" s="33">
        <v>1.7707447342635622E-2</v>
      </c>
      <c r="W135" s="33">
        <v>1.7503282036426947E-2</v>
      </c>
      <c r="X135" s="33">
        <v>1.7290457890688574E-2</v>
      </c>
      <c r="Y135" s="33">
        <v>1.7166149982270028E-2</v>
      </c>
      <c r="Z135" s="33">
        <v>1.7309626826904553E-2</v>
      </c>
      <c r="AA135" s="33">
        <v>1.7515464860793438E-2</v>
      </c>
    </row>
    <row r="136" spans="1:27" x14ac:dyDescent="0.35">
      <c r="A136" s="31" t="s">
        <v>120</v>
      </c>
      <c r="B136" s="31" t="s">
        <v>74</v>
      </c>
      <c r="C136" s="33">
        <v>4.6438332787958163E-2</v>
      </c>
      <c r="D136" s="33">
        <v>5.1287598540722686E-2</v>
      </c>
      <c r="E136" s="33">
        <v>5.0247698369786577E-2</v>
      </c>
      <c r="F136" s="33">
        <v>4.9484150483749559E-2</v>
      </c>
      <c r="G136" s="33">
        <v>4.6421964087984761E-2</v>
      </c>
      <c r="H136" s="33">
        <v>4.0724941835685154E-2</v>
      </c>
      <c r="I136" s="33">
        <v>3.8710147222694405E-2</v>
      </c>
      <c r="J136" s="33">
        <v>3.6556927945520248E-2</v>
      </c>
      <c r="K136" s="33">
        <v>3.8210046254677783E-2</v>
      </c>
      <c r="L136" s="33">
        <v>3.0279782440959593E-2</v>
      </c>
      <c r="M136" s="33">
        <v>2.4201998180171456E-2</v>
      </c>
      <c r="N136" s="33">
        <v>2.1903053911038511E-2</v>
      </c>
      <c r="O136" s="33">
        <v>2.0103200608114064E-2</v>
      </c>
      <c r="P136" s="33">
        <v>1.9636432156873235E-2</v>
      </c>
      <c r="Q136" s="33">
        <v>2.0150075869469118E-2</v>
      </c>
      <c r="R136" s="33">
        <v>2.0122732255978975E-2</v>
      </c>
      <c r="S136" s="33">
        <v>2.0029450253638528E-2</v>
      </c>
      <c r="T136" s="33">
        <v>2.0399165759169252E-2</v>
      </c>
      <c r="U136" s="33">
        <v>2.1111108188733487E-2</v>
      </c>
      <c r="V136" s="33">
        <v>2.0832168913934593E-2</v>
      </c>
      <c r="W136" s="33">
        <v>2.0591981290303128E-2</v>
      </c>
      <c r="X136" s="33">
        <v>2.0341753548260334E-2</v>
      </c>
      <c r="Y136" s="33">
        <v>2.0195527654309906E-2</v>
      </c>
      <c r="Z136" s="33">
        <v>2.0364241371539513E-2</v>
      </c>
      <c r="AA136" s="33">
        <v>2.0606625704928421E-2</v>
      </c>
    </row>
    <row r="138" spans="1:27" x14ac:dyDescent="0.35">
      <c r="A138" s="19" t="s">
        <v>117</v>
      </c>
      <c r="B138" s="19" t="s">
        <v>118</v>
      </c>
      <c r="C138" s="19" t="s">
        <v>75</v>
      </c>
      <c r="D138" s="19" t="s">
        <v>82</v>
      </c>
      <c r="E138" s="19" t="s">
        <v>83</v>
      </c>
      <c r="F138" s="19" t="s">
        <v>84</v>
      </c>
      <c r="G138" s="19" t="s">
        <v>85</v>
      </c>
      <c r="H138" s="19" t="s">
        <v>86</v>
      </c>
      <c r="I138" s="19" t="s">
        <v>87</v>
      </c>
      <c r="J138" s="19" t="s">
        <v>88</v>
      </c>
      <c r="K138" s="19" t="s">
        <v>89</v>
      </c>
      <c r="L138" s="19" t="s">
        <v>90</v>
      </c>
      <c r="M138" s="19" t="s">
        <v>91</v>
      </c>
      <c r="N138" s="19" t="s">
        <v>92</v>
      </c>
      <c r="O138" s="19" t="s">
        <v>93</v>
      </c>
      <c r="P138" s="19" t="s">
        <v>94</v>
      </c>
      <c r="Q138" s="19" t="s">
        <v>95</v>
      </c>
      <c r="R138" s="19" t="s">
        <v>96</v>
      </c>
      <c r="S138" s="19" t="s">
        <v>97</v>
      </c>
      <c r="T138" s="19" t="s">
        <v>98</v>
      </c>
      <c r="U138" s="19" t="s">
        <v>99</v>
      </c>
      <c r="V138" s="19" t="s">
        <v>100</v>
      </c>
      <c r="W138" s="19" t="s">
        <v>101</v>
      </c>
      <c r="X138" s="19" t="s">
        <v>102</v>
      </c>
      <c r="Y138" s="19" t="s">
        <v>103</v>
      </c>
      <c r="Z138" s="19" t="s">
        <v>104</v>
      </c>
      <c r="AA138" s="19" t="s">
        <v>105</v>
      </c>
    </row>
    <row r="139" spans="1:27" x14ac:dyDescent="0.35">
      <c r="A139" s="31" t="s">
        <v>121</v>
      </c>
      <c r="B139" s="31" t="s">
        <v>22</v>
      </c>
      <c r="C139" s="33" t="s">
        <v>152</v>
      </c>
      <c r="D139" s="33" t="s">
        <v>152</v>
      </c>
      <c r="E139" s="33" t="s">
        <v>152</v>
      </c>
      <c r="F139" s="33" t="s">
        <v>152</v>
      </c>
      <c r="G139" s="33" t="s">
        <v>152</v>
      </c>
      <c r="H139" s="33" t="s">
        <v>152</v>
      </c>
      <c r="I139" s="33" t="s">
        <v>152</v>
      </c>
      <c r="J139" s="33" t="s">
        <v>152</v>
      </c>
      <c r="K139" s="33" t="s">
        <v>152</v>
      </c>
      <c r="L139" s="33" t="s">
        <v>152</v>
      </c>
      <c r="M139" s="33" t="s">
        <v>152</v>
      </c>
      <c r="N139" s="33" t="s">
        <v>152</v>
      </c>
      <c r="O139" s="33" t="s">
        <v>152</v>
      </c>
      <c r="P139" s="33" t="s">
        <v>152</v>
      </c>
      <c r="Q139" s="33" t="s">
        <v>152</v>
      </c>
      <c r="R139" s="33" t="s">
        <v>152</v>
      </c>
      <c r="S139" s="33" t="s">
        <v>152</v>
      </c>
      <c r="T139" s="33" t="s">
        <v>152</v>
      </c>
      <c r="U139" s="33" t="s">
        <v>152</v>
      </c>
      <c r="V139" s="33" t="s">
        <v>152</v>
      </c>
      <c r="W139" s="33" t="s">
        <v>152</v>
      </c>
      <c r="X139" s="33" t="s">
        <v>152</v>
      </c>
      <c r="Y139" s="33" t="s">
        <v>152</v>
      </c>
      <c r="Z139" s="33" t="s">
        <v>152</v>
      </c>
      <c r="AA139" s="33" t="s">
        <v>152</v>
      </c>
    </row>
    <row r="140" spans="1:27" x14ac:dyDescent="0.35">
      <c r="A140" s="31" t="s">
        <v>121</v>
      </c>
      <c r="B140" s="31" t="s">
        <v>73</v>
      </c>
      <c r="C140" s="33">
        <v>3.3404497443666248E-2</v>
      </c>
      <c r="D140" s="33">
        <v>3.38480974597581E-2</v>
      </c>
      <c r="E140" s="33">
        <v>3.456093812375776E-2</v>
      </c>
      <c r="F140" s="33">
        <v>3.4647868519461063E-2</v>
      </c>
      <c r="G140" s="33">
        <v>3.2077953897079493E-2</v>
      </c>
      <c r="H140" s="33">
        <v>2.8308346094281827E-2</v>
      </c>
      <c r="I140" s="33">
        <v>2.5666813414585876E-2</v>
      </c>
      <c r="J140" s="33">
        <v>2.3162864086461701E-2</v>
      </c>
      <c r="K140" s="33">
        <v>2.2885310223357661E-2</v>
      </c>
      <c r="L140" s="33">
        <v>1.9033940488183299E-2</v>
      </c>
      <c r="M140" s="33">
        <v>1.5417804278908355E-2</v>
      </c>
      <c r="N140" s="33">
        <v>1.4247904259269953E-2</v>
      </c>
      <c r="O140" s="33">
        <v>1.3289468844057789E-2</v>
      </c>
      <c r="P140" s="33">
        <v>1.3833462676803514E-2</v>
      </c>
      <c r="Q140" s="33">
        <v>1.4967887603529137E-2</v>
      </c>
      <c r="R140" s="33">
        <v>1.4978660119258072E-2</v>
      </c>
      <c r="S140" s="33">
        <v>1.5231178874696581E-2</v>
      </c>
      <c r="T140" s="33">
        <v>1.5632907219967837E-2</v>
      </c>
      <c r="U140" s="33">
        <v>1.6199844137013211E-2</v>
      </c>
      <c r="V140" s="33">
        <v>1.6113574586131885E-2</v>
      </c>
      <c r="W140" s="33">
        <v>1.5924152924855668E-2</v>
      </c>
      <c r="X140" s="33">
        <v>1.5726434941167877E-2</v>
      </c>
      <c r="Y140" s="33">
        <v>1.560140797886986E-2</v>
      </c>
      <c r="Z140" s="33">
        <v>1.5719576173805691E-2</v>
      </c>
      <c r="AA140" s="33">
        <v>1.5844244570136976E-2</v>
      </c>
    </row>
    <row r="141" spans="1:27" x14ac:dyDescent="0.35">
      <c r="A141" s="31" t="s">
        <v>121</v>
      </c>
      <c r="B141" s="31" t="s">
        <v>74</v>
      </c>
      <c r="C141" s="33">
        <v>3.9298521454468945E-2</v>
      </c>
      <c r="D141" s="33">
        <v>3.9821291035582865E-2</v>
      </c>
      <c r="E141" s="33">
        <v>4.0660349183467621E-2</v>
      </c>
      <c r="F141" s="33">
        <v>4.0762737766367123E-2</v>
      </c>
      <c r="G141" s="33">
        <v>3.7738383599369568E-2</v>
      </c>
      <c r="H141" s="33">
        <v>3.330351485025497E-2</v>
      </c>
      <c r="I141" s="33">
        <v>3.0196482460889573E-2</v>
      </c>
      <c r="J141" s="33">
        <v>2.7250515922661613E-2</v>
      </c>
      <c r="K141" s="33">
        <v>2.6923803340688033E-2</v>
      </c>
      <c r="L141" s="33">
        <v>2.2392747930549576E-2</v>
      </c>
      <c r="M141" s="33">
        <v>1.8138341416236076E-2</v>
      </c>
      <c r="N141" s="33">
        <v>1.6761981055315942E-2</v>
      </c>
      <c r="O141" s="33">
        <v>1.5634834665307389E-2</v>
      </c>
      <c r="P141" s="33">
        <v>1.6274777292160592E-2</v>
      </c>
      <c r="Q141" s="33">
        <v>1.760955172504889E-2</v>
      </c>
      <c r="R141" s="33">
        <v>1.7621999251312109E-2</v>
      </c>
      <c r="S141" s="33">
        <v>1.7918968769758806E-2</v>
      </c>
      <c r="T141" s="33">
        <v>1.8392274231446664E-2</v>
      </c>
      <c r="U141" s="33">
        <v>1.905889705833692E-2</v>
      </c>
      <c r="V141" s="33">
        <v>1.8956997550525035E-2</v>
      </c>
      <c r="W141" s="33">
        <v>1.8735084558719212E-2</v>
      </c>
      <c r="X141" s="33">
        <v>1.8501856999587486E-2</v>
      </c>
      <c r="Y141" s="33">
        <v>1.8354553076686264E-2</v>
      </c>
      <c r="Z141" s="33">
        <v>1.8493421929969316E-2</v>
      </c>
      <c r="AA141" s="33">
        <v>1.864040814698947E-2</v>
      </c>
    </row>
    <row r="143" spans="1:27" x14ac:dyDescent="0.35">
      <c r="A143" s="19" t="s">
        <v>117</v>
      </c>
      <c r="B143" s="19" t="s">
        <v>118</v>
      </c>
      <c r="C143" s="19" t="s">
        <v>75</v>
      </c>
      <c r="D143" s="19" t="s">
        <v>82</v>
      </c>
      <c r="E143" s="19" t="s">
        <v>83</v>
      </c>
      <c r="F143" s="19" t="s">
        <v>84</v>
      </c>
      <c r="G143" s="19" t="s">
        <v>85</v>
      </c>
      <c r="H143" s="19" t="s">
        <v>86</v>
      </c>
      <c r="I143" s="19" t="s">
        <v>87</v>
      </c>
      <c r="J143" s="19" t="s">
        <v>88</v>
      </c>
      <c r="K143" s="19" t="s">
        <v>89</v>
      </c>
      <c r="L143" s="19" t="s">
        <v>90</v>
      </c>
      <c r="M143" s="19" t="s">
        <v>91</v>
      </c>
      <c r="N143" s="19" t="s">
        <v>92</v>
      </c>
      <c r="O143" s="19" t="s">
        <v>93</v>
      </c>
      <c r="P143" s="19" t="s">
        <v>94</v>
      </c>
      <c r="Q143" s="19" t="s">
        <v>95</v>
      </c>
      <c r="R143" s="19" t="s">
        <v>96</v>
      </c>
      <c r="S143" s="19" t="s">
        <v>97</v>
      </c>
      <c r="T143" s="19" t="s">
        <v>98</v>
      </c>
      <c r="U143" s="19" t="s">
        <v>99</v>
      </c>
      <c r="V143" s="19" t="s">
        <v>100</v>
      </c>
      <c r="W143" s="19" t="s">
        <v>101</v>
      </c>
      <c r="X143" s="19" t="s">
        <v>102</v>
      </c>
      <c r="Y143" s="19" t="s">
        <v>103</v>
      </c>
      <c r="Z143" s="19" t="s">
        <v>104</v>
      </c>
      <c r="AA143" s="19" t="s">
        <v>105</v>
      </c>
    </row>
    <row r="144" spans="1:27" x14ac:dyDescent="0.35">
      <c r="A144" s="31" t="s">
        <v>122</v>
      </c>
      <c r="B144" s="31" t="s">
        <v>22</v>
      </c>
      <c r="C144" s="33" t="s">
        <v>152</v>
      </c>
      <c r="D144" s="33" t="s">
        <v>152</v>
      </c>
      <c r="E144" s="33" t="s">
        <v>152</v>
      </c>
      <c r="F144" s="33" t="s">
        <v>152</v>
      </c>
      <c r="G144" s="33" t="s">
        <v>152</v>
      </c>
      <c r="H144" s="33" t="s">
        <v>152</v>
      </c>
      <c r="I144" s="33" t="s">
        <v>152</v>
      </c>
      <c r="J144" s="33" t="s">
        <v>152</v>
      </c>
      <c r="K144" s="33" t="s">
        <v>152</v>
      </c>
      <c r="L144" s="33" t="s">
        <v>152</v>
      </c>
      <c r="M144" s="33" t="s">
        <v>152</v>
      </c>
      <c r="N144" s="33" t="s">
        <v>152</v>
      </c>
      <c r="O144" s="33" t="s">
        <v>152</v>
      </c>
      <c r="P144" s="33" t="s">
        <v>152</v>
      </c>
      <c r="Q144" s="33" t="s">
        <v>152</v>
      </c>
      <c r="R144" s="33" t="s">
        <v>152</v>
      </c>
      <c r="S144" s="33" t="s">
        <v>152</v>
      </c>
      <c r="T144" s="33" t="s">
        <v>152</v>
      </c>
      <c r="U144" s="33" t="s">
        <v>152</v>
      </c>
      <c r="V144" s="33" t="s">
        <v>152</v>
      </c>
      <c r="W144" s="33" t="s">
        <v>152</v>
      </c>
      <c r="X144" s="33" t="s">
        <v>152</v>
      </c>
      <c r="Y144" s="33" t="s">
        <v>152</v>
      </c>
      <c r="Z144" s="33" t="s">
        <v>152</v>
      </c>
      <c r="AA144" s="33" t="s">
        <v>152</v>
      </c>
    </row>
    <row r="145" spans="1:27" x14ac:dyDescent="0.35">
      <c r="A145" s="31" t="s">
        <v>122</v>
      </c>
      <c r="B145" s="31" t="s">
        <v>73</v>
      </c>
      <c r="C145" s="33">
        <v>6.3853670497616324E-2</v>
      </c>
      <c r="D145" s="33">
        <v>4.8653959551250167E-2</v>
      </c>
      <c r="E145" s="33">
        <v>4.6664913574883428E-2</v>
      </c>
      <c r="F145" s="33">
        <v>4.1619412255664984E-2</v>
      </c>
      <c r="G145" s="33">
        <v>3.7359471968807532E-2</v>
      </c>
      <c r="H145" s="33">
        <v>3.248904658183846E-2</v>
      </c>
      <c r="I145" s="33">
        <v>2.8887454743777428E-2</v>
      </c>
      <c r="J145" s="33">
        <v>2.5635953320336108E-2</v>
      </c>
      <c r="K145" s="33">
        <v>2.3553178436698151E-2</v>
      </c>
      <c r="L145" s="33">
        <v>2.0551582596894939E-2</v>
      </c>
      <c r="M145" s="33">
        <v>1.6925847350625179E-2</v>
      </c>
      <c r="N145" s="33">
        <v>1.563671600724386E-2</v>
      </c>
      <c r="O145" s="33">
        <v>1.4536797070745691E-2</v>
      </c>
      <c r="P145" s="33">
        <v>1.4189710910086925E-2</v>
      </c>
      <c r="Q145" s="33">
        <v>1.4544755105218356E-2</v>
      </c>
      <c r="R145" s="33">
        <v>1.4535599560338923E-2</v>
      </c>
      <c r="S145" s="33">
        <v>1.4734889198269138E-2</v>
      </c>
      <c r="T145" s="33">
        <v>1.524434410037038E-2</v>
      </c>
      <c r="U145" s="33">
        <v>1.5795792713237625E-2</v>
      </c>
      <c r="V145" s="33">
        <v>1.5685093009281153E-2</v>
      </c>
      <c r="W145" s="33">
        <v>1.561708705593429E-2</v>
      </c>
      <c r="X145" s="33">
        <v>1.5504201811329228E-2</v>
      </c>
      <c r="Y145" s="33">
        <v>1.5441382047541767E-2</v>
      </c>
      <c r="Z145" s="33">
        <v>1.5448540971430266E-2</v>
      </c>
      <c r="AA145" s="33">
        <v>1.5672452418472513E-2</v>
      </c>
    </row>
    <row r="146" spans="1:27" x14ac:dyDescent="0.35">
      <c r="A146" s="31" t="s">
        <v>122</v>
      </c>
      <c r="B146" s="31" t="s">
        <v>74</v>
      </c>
      <c r="C146" s="33">
        <v>7.5121733410209446E-2</v>
      </c>
      <c r="D146" s="33">
        <v>5.7238756796838493E-2</v>
      </c>
      <c r="E146" s="33">
        <v>5.4902057167601048E-2</v>
      </c>
      <c r="F146" s="33">
        <v>4.8965104228169548E-2</v>
      </c>
      <c r="G146" s="33">
        <v>4.3952776832099617E-2</v>
      </c>
      <c r="H146" s="33">
        <v>3.8222646665247974E-2</v>
      </c>
      <c r="I146" s="33">
        <v>3.3986054354162458E-2</v>
      </c>
      <c r="J146" s="33">
        <v>3.0159293766033643E-2</v>
      </c>
      <c r="K146" s="33">
        <v>2.7708258787836375E-2</v>
      </c>
      <c r="L146" s="33">
        <v>2.4179028197333814E-2</v>
      </c>
      <c r="M146" s="33">
        <v>1.9911643096191489E-2</v>
      </c>
      <c r="N146" s="33">
        <v>1.8396285372828381E-2</v>
      </c>
      <c r="O146" s="33">
        <v>1.7101804734523156E-2</v>
      </c>
      <c r="P146" s="33">
        <v>1.669395955597109E-2</v>
      </c>
      <c r="Q146" s="33">
        <v>1.7111319329785862E-2</v>
      </c>
      <c r="R146" s="33">
        <v>1.7100698538654206E-2</v>
      </c>
      <c r="S146" s="33">
        <v>1.7335175413507386E-2</v>
      </c>
      <c r="T146" s="33">
        <v>1.7934751467572781E-2</v>
      </c>
      <c r="U146" s="33">
        <v>1.8583146469253548E-2</v>
      </c>
      <c r="V146" s="33">
        <v>1.845221737267282E-2</v>
      </c>
      <c r="W146" s="33">
        <v>1.8372997982929268E-2</v>
      </c>
      <c r="X146" s="33">
        <v>1.824003570801852E-2</v>
      </c>
      <c r="Y146" s="33">
        <v>1.8166182504329619E-2</v>
      </c>
      <c r="Z146" s="33">
        <v>1.817514652282156E-2</v>
      </c>
      <c r="AA146" s="33">
        <v>1.8437993884478348E-2</v>
      </c>
    </row>
    <row r="148" spans="1:27" x14ac:dyDescent="0.35">
      <c r="A148" s="19" t="s">
        <v>117</v>
      </c>
      <c r="B148" s="19" t="s">
        <v>118</v>
      </c>
      <c r="C148" s="19" t="s">
        <v>75</v>
      </c>
      <c r="D148" s="19" t="s">
        <v>82</v>
      </c>
      <c r="E148" s="19" t="s">
        <v>83</v>
      </c>
      <c r="F148" s="19" t="s">
        <v>84</v>
      </c>
      <c r="G148" s="19" t="s">
        <v>85</v>
      </c>
      <c r="H148" s="19" t="s">
        <v>86</v>
      </c>
      <c r="I148" s="19" t="s">
        <v>87</v>
      </c>
      <c r="J148" s="19" t="s">
        <v>88</v>
      </c>
      <c r="K148" s="19" t="s">
        <v>89</v>
      </c>
      <c r="L148" s="19" t="s">
        <v>90</v>
      </c>
      <c r="M148" s="19" t="s">
        <v>91</v>
      </c>
      <c r="N148" s="19" t="s">
        <v>92</v>
      </c>
      <c r="O148" s="19" t="s">
        <v>93</v>
      </c>
      <c r="P148" s="19" t="s">
        <v>94</v>
      </c>
      <c r="Q148" s="19" t="s">
        <v>95</v>
      </c>
      <c r="R148" s="19" t="s">
        <v>96</v>
      </c>
      <c r="S148" s="19" t="s">
        <v>97</v>
      </c>
      <c r="T148" s="19" t="s">
        <v>98</v>
      </c>
      <c r="U148" s="19" t="s">
        <v>99</v>
      </c>
      <c r="V148" s="19" t="s">
        <v>100</v>
      </c>
      <c r="W148" s="19" t="s">
        <v>101</v>
      </c>
      <c r="X148" s="19" t="s">
        <v>102</v>
      </c>
      <c r="Y148" s="19" t="s">
        <v>103</v>
      </c>
      <c r="Z148" s="19" t="s">
        <v>104</v>
      </c>
      <c r="AA148" s="19" t="s">
        <v>105</v>
      </c>
    </row>
    <row r="149" spans="1:27" x14ac:dyDescent="0.35">
      <c r="A149" s="31" t="s">
        <v>123</v>
      </c>
      <c r="B149" s="31" t="s">
        <v>22</v>
      </c>
      <c r="C149" s="33" t="s">
        <v>152</v>
      </c>
      <c r="D149" s="33" t="s">
        <v>152</v>
      </c>
      <c r="E149" s="33" t="s">
        <v>152</v>
      </c>
      <c r="F149" s="33" t="s">
        <v>152</v>
      </c>
      <c r="G149" s="33" t="s">
        <v>152</v>
      </c>
      <c r="H149" s="33" t="s">
        <v>152</v>
      </c>
      <c r="I149" s="33" t="s">
        <v>152</v>
      </c>
      <c r="J149" s="33" t="s">
        <v>152</v>
      </c>
      <c r="K149" s="33" t="s">
        <v>152</v>
      </c>
      <c r="L149" s="33" t="s">
        <v>152</v>
      </c>
      <c r="M149" s="33" t="s">
        <v>152</v>
      </c>
      <c r="N149" s="33" t="s">
        <v>152</v>
      </c>
      <c r="O149" s="33" t="s">
        <v>152</v>
      </c>
      <c r="P149" s="33" t="s">
        <v>152</v>
      </c>
      <c r="Q149" s="33" t="s">
        <v>152</v>
      </c>
      <c r="R149" s="33" t="s">
        <v>152</v>
      </c>
      <c r="S149" s="33" t="s">
        <v>152</v>
      </c>
      <c r="T149" s="33" t="s">
        <v>152</v>
      </c>
      <c r="U149" s="33" t="s">
        <v>152</v>
      </c>
      <c r="V149" s="33" t="s">
        <v>152</v>
      </c>
      <c r="W149" s="33" t="s">
        <v>152</v>
      </c>
      <c r="X149" s="33" t="s">
        <v>152</v>
      </c>
      <c r="Y149" s="33" t="s">
        <v>152</v>
      </c>
      <c r="Z149" s="33" t="s">
        <v>152</v>
      </c>
      <c r="AA149" s="33" t="s">
        <v>152</v>
      </c>
    </row>
    <row r="150" spans="1:27" x14ac:dyDescent="0.35">
      <c r="A150" s="31" t="s">
        <v>123</v>
      </c>
      <c r="B150" s="31" t="s">
        <v>73</v>
      </c>
      <c r="C150" s="33">
        <v>3.2426304523906983E-2</v>
      </c>
      <c r="D150" s="33">
        <v>3.4436071254163224E-2</v>
      </c>
      <c r="E150" s="33">
        <v>3.3924679318914422E-2</v>
      </c>
      <c r="F150" s="33">
        <v>3.2715199101302321E-2</v>
      </c>
      <c r="G150" s="33">
        <v>2.9199328883892886E-2</v>
      </c>
      <c r="H150" s="33">
        <v>2.5071102114277311E-2</v>
      </c>
      <c r="I150" s="33">
        <v>2.2850244542409911E-2</v>
      </c>
      <c r="J150" s="33">
        <v>2.0957988934159868E-2</v>
      </c>
      <c r="K150" s="33">
        <v>2.2184642773232507E-2</v>
      </c>
      <c r="L150" s="33">
        <v>1.8938753836703459E-2</v>
      </c>
      <c r="M150" s="33">
        <v>1.5884751571263987E-2</v>
      </c>
      <c r="N150" s="33">
        <v>1.5291028286217787E-2</v>
      </c>
      <c r="O150" s="33">
        <v>1.4394751290898178E-2</v>
      </c>
      <c r="P150" s="33">
        <v>1.4987264358798515E-2</v>
      </c>
      <c r="Q150" s="33">
        <v>1.6117804538510059E-2</v>
      </c>
      <c r="R150" s="33">
        <v>1.6107294376696203E-2</v>
      </c>
      <c r="S150" s="33">
        <v>1.6323267904383727E-2</v>
      </c>
      <c r="T150" s="33">
        <v>1.6722983612515164E-2</v>
      </c>
      <c r="U150" s="33">
        <v>1.727381519674585E-2</v>
      </c>
      <c r="V150" s="33">
        <v>1.7045098236237701E-2</v>
      </c>
      <c r="W150" s="33">
        <v>1.681759485148723E-2</v>
      </c>
      <c r="X150" s="33">
        <v>1.6554502369814785E-2</v>
      </c>
      <c r="Y150" s="33">
        <v>1.6365926165319015E-2</v>
      </c>
      <c r="Z150" s="33">
        <v>1.6337092488188116E-2</v>
      </c>
      <c r="AA150" s="33">
        <v>1.6382302020005669E-2</v>
      </c>
    </row>
    <row r="151" spans="1:27" x14ac:dyDescent="0.35">
      <c r="A151" s="31" t="s">
        <v>123</v>
      </c>
      <c r="B151" s="31" t="s">
        <v>74</v>
      </c>
      <c r="C151" s="33">
        <v>3.8163266176659827E-2</v>
      </c>
      <c r="D151" s="33">
        <v>4.0509981668019342E-2</v>
      </c>
      <c r="E151" s="33">
        <v>3.9907712409667562E-2</v>
      </c>
      <c r="F151" s="33">
        <v>3.8487307117795376E-2</v>
      </c>
      <c r="G151" s="33">
        <v>3.4356398758352287E-2</v>
      </c>
      <c r="H151" s="33">
        <v>2.9495665226783322E-2</v>
      </c>
      <c r="I151" s="33">
        <v>2.6881286166439866E-2</v>
      </c>
      <c r="J151" s="33">
        <v>2.4658555795473332E-2</v>
      </c>
      <c r="K151" s="33">
        <v>2.6099081485179906E-2</v>
      </c>
      <c r="L151" s="33">
        <v>2.2283216264635742E-2</v>
      </c>
      <c r="M151" s="33">
        <v>1.8686738384889628E-2</v>
      </c>
      <c r="N151" s="33">
        <v>1.7988604730211348E-2</v>
      </c>
      <c r="O151" s="33">
        <v>1.693464734945796E-2</v>
      </c>
      <c r="P151" s="33">
        <v>1.7631557084293044E-2</v>
      </c>
      <c r="Q151" s="33">
        <v>1.896227927686343E-2</v>
      </c>
      <c r="R151" s="33">
        <v>1.8949562338415445E-2</v>
      </c>
      <c r="S151" s="33">
        <v>1.9204723890650414E-2</v>
      </c>
      <c r="T151" s="33">
        <v>1.9674210088698983E-2</v>
      </c>
      <c r="U151" s="33">
        <v>2.0322932506270024E-2</v>
      </c>
      <c r="V151" s="33">
        <v>2.0052616429060786E-2</v>
      </c>
      <c r="W151" s="33">
        <v>1.9785998739282624E-2</v>
      </c>
      <c r="X151" s="33">
        <v>1.9476619615078041E-2</v>
      </c>
      <c r="Y151" s="33">
        <v>1.9252499774315875E-2</v>
      </c>
      <c r="Z151" s="33">
        <v>1.9220087109530378E-2</v>
      </c>
      <c r="AA151" s="33">
        <v>1.9273111290539921E-2</v>
      </c>
    </row>
  </sheetData>
  <sheetProtection algorithmName="SHA-512" hashValue="twgWFgy5E1quPNveR6sCeJrvNws5snKkTpYzFzt7ubF5X45w7g0blXq6W8AFN+vl8nNOfN7sZqzxq9PnjHS+bw==" saltValue="hjTlo6D5c/R/v+HMmx4qMQ=="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3">
    <tabColor rgb="FF188736"/>
  </sheetPr>
  <dimension ref="A1:AA151"/>
  <sheetViews>
    <sheetView zoomScale="85" zoomScaleNormal="85" workbookViewId="0"/>
  </sheetViews>
  <sheetFormatPr defaultColWidth="9.1796875" defaultRowHeight="14.5" x14ac:dyDescent="0.35"/>
  <cols>
    <col min="1" max="1" width="16" style="13" customWidth="1"/>
    <col min="2" max="2" width="30.54296875" style="13" customWidth="1"/>
    <col min="3" max="27" width="9.453125" style="13" customWidth="1"/>
    <col min="28" max="16384" width="9.1796875" style="13"/>
  </cols>
  <sheetData>
    <row r="1" spans="1:27" s="30" customFormat="1" ht="23.25" customHeight="1" x14ac:dyDescent="0.35">
      <c r="A1" s="29" t="s">
        <v>126</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s="30" customFormat="1" x14ac:dyDescent="0.35"/>
    <row r="3" spans="1:27" s="30" customFormat="1" x14ac:dyDescent="0.35"/>
    <row r="4" spans="1:27" x14ac:dyDescent="0.35">
      <c r="A4" s="18" t="s">
        <v>116</v>
      </c>
      <c r="B4" s="18"/>
      <c r="C4" s="30"/>
      <c r="D4" s="30"/>
      <c r="E4" s="30"/>
      <c r="F4" s="30"/>
      <c r="G4" s="30"/>
      <c r="H4" s="30"/>
      <c r="I4" s="30"/>
      <c r="J4" s="30"/>
      <c r="K4" s="30"/>
      <c r="L4" s="30"/>
      <c r="M4" s="30"/>
      <c r="N4" s="30"/>
      <c r="O4" s="30"/>
      <c r="P4" s="30"/>
      <c r="Q4" s="30"/>
      <c r="R4" s="30"/>
      <c r="S4" s="30"/>
      <c r="T4" s="30"/>
      <c r="U4" s="30"/>
      <c r="V4" s="30"/>
      <c r="W4" s="30"/>
      <c r="X4" s="30"/>
      <c r="Y4" s="30"/>
      <c r="Z4" s="30"/>
      <c r="AA4" s="30"/>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100924.01039999998</v>
      </c>
      <c r="D6" s="34">
        <v>86820.854899999991</v>
      </c>
      <c r="E6" s="34">
        <v>89593.166499999963</v>
      </c>
      <c r="F6" s="34">
        <v>89451.212699999975</v>
      </c>
      <c r="G6" s="34">
        <v>85302.897660000002</v>
      </c>
      <c r="H6" s="34">
        <v>82182.663159999996</v>
      </c>
      <c r="I6" s="34">
        <v>80360.87401</v>
      </c>
      <c r="J6" s="34">
        <v>75196.963800001409</v>
      </c>
      <c r="K6" s="34">
        <v>77809.222070001415</v>
      </c>
      <c r="L6" s="34">
        <v>78136.430400001409</v>
      </c>
      <c r="M6" s="34">
        <v>75591.195500001428</v>
      </c>
      <c r="N6" s="34">
        <v>72522.306800001417</v>
      </c>
      <c r="O6" s="34">
        <v>74940.428800001406</v>
      </c>
      <c r="P6" s="34">
        <v>73448.341800001421</v>
      </c>
      <c r="Q6" s="34">
        <v>45137.117400001429</v>
      </c>
      <c r="R6" s="34">
        <v>41761.678700001423</v>
      </c>
      <c r="S6" s="34">
        <v>33744.660400001419</v>
      </c>
      <c r="T6" s="34">
        <v>35284.764100001426</v>
      </c>
      <c r="U6" s="34">
        <v>34499.574300001426</v>
      </c>
      <c r="V6" s="34">
        <v>33050.077100001428</v>
      </c>
      <c r="W6" s="34">
        <v>31892.367100001426</v>
      </c>
      <c r="X6" s="34">
        <v>20682.265000001422</v>
      </c>
      <c r="Y6" s="34">
        <v>17032.837300001433</v>
      </c>
      <c r="Z6" s="34">
        <v>14418.636000001425</v>
      </c>
      <c r="AA6" s="34">
        <v>12044.371100001426</v>
      </c>
    </row>
    <row r="7" spans="1:27" x14ac:dyDescent="0.35">
      <c r="A7" s="31" t="s">
        <v>38</v>
      </c>
      <c r="B7" s="31" t="s">
        <v>68</v>
      </c>
      <c r="C7" s="34">
        <v>33727.262100000007</v>
      </c>
      <c r="D7" s="34">
        <v>30946.654299999991</v>
      </c>
      <c r="E7" s="34">
        <v>33309.788799999995</v>
      </c>
      <c r="F7" s="34">
        <v>33765.470999999998</v>
      </c>
      <c r="G7" s="34">
        <v>34239.730900000002</v>
      </c>
      <c r="H7" s="34">
        <v>33640.443399999996</v>
      </c>
      <c r="I7" s="34">
        <v>32049.6486</v>
      </c>
      <c r="J7" s="34">
        <v>33132.518600000694</v>
      </c>
      <c r="K7" s="34">
        <v>29394.606600000712</v>
      </c>
      <c r="L7" s="34">
        <v>29832.965600000713</v>
      </c>
      <c r="M7" s="34">
        <v>27256.583000000715</v>
      </c>
      <c r="N7" s="34">
        <v>24456.55470000071</v>
      </c>
      <c r="O7" s="34">
        <v>24552.728400000709</v>
      </c>
      <c r="P7" s="34">
        <v>24704.501500000708</v>
      </c>
      <c r="Q7" s="34">
        <v>24240.36950000071</v>
      </c>
      <c r="R7" s="34">
        <v>23535.246900000708</v>
      </c>
      <c r="S7" s="34">
        <v>22291.513900000708</v>
      </c>
      <c r="T7" s="34">
        <v>21262.307200000712</v>
      </c>
      <c r="U7" s="34">
        <v>22415.309700000715</v>
      </c>
      <c r="V7" s="34">
        <v>23458.642200000711</v>
      </c>
      <c r="W7" s="34">
        <v>23228.104100000706</v>
      </c>
      <c r="X7" s="34">
        <v>22856.09070000071</v>
      </c>
      <c r="Y7" s="34">
        <v>23012.244000000712</v>
      </c>
      <c r="Z7" s="34">
        <v>22788.815800000702</v>
      </c>
      <c r="AA7" s="34">
        <v>23099.34760000071</v>
      </c>
    </row>
    <row r="8" spans="1:27" x14ac:dyDescent="0.35">
      <c r="A8" s="31" t="s">
        <v>38</v>
      </c>
      <c r="B8" s="31" t="s">
        <v>18</v>
      </c>
      <c r="C8" s="34">
        <v>2946.6458401</v>
      </c>
      <c r="D8" s="34">
        <v>2360.4388122800701</v>
      </c>
      <c r="E8" s="34">
        <v>1965.6910353470998</v>
      </c>
      <c r="F8" s="34">
        <v>1867.9734914161202</v>
      </c>
      <c r="G8" s="34">
        <v>1837.9760515432097</v>
      </c>
      <c r="H8" s="34">
        <v>1837.9760781811701</v>
      </c>
      <c r="I8" s="34">
        <v>1837.9761247299002</v>
      </c>
      <c r="J8" s="34">
        <v>1837.9762176910099</v>
      </c>
      <c r="K8" s="34">
        <v>1837.9764946240298</v>
      </c>
      <c r="L8" s="34">
        <v>1838.861315137</v>
      </c>
      <c r="M8" s="34">
        <v>1838.0697318280997</v>
      </c>
      <c r="N8" s="34">
        <v>4853.6970993736995</v>
      </c>
      <c r="O8" s="34">
        <v>5794.8038990121504</v>
      </c>
      <c r="P8" s="34">
        <v>3792.2456808205998</v>
      </c>
      <c r="Q8" s="34">
        <v>8315.9330801735996</v>
      </c>
      <c r="R8" s="34">
        <v>4737.6099360381004</v>
      </c>
      <c r="S8" s="34">
        <v>5278.8350629271999</v>
      </c>
      <c r="T8" s="34">
        <v>5830.0716635061999</v>
      </c>
      <c r="U8" s="34">
        <v>5620.329200558599</v>
      </c>
      <c r="V8" s="34">
        <v>4445.3808743782993</v>
      </c>
      <c r="W8" s="34">
        <v>5728.6800592098998</v>
      </c>
      <c r="X8" s="34">
        <v>13391.610170362001</v>
      </c>
      <c r="Y8" s="34">
        <v>10479.0049006265</v>
      </c>
      <c r="Z8" s="34">
        <v>8776.5733666458</v>
      </c>
      <c r="AA8" s="34">
        <v>7323.0875104460993</v>
      </c>
    </row>
    <row r="9" spans="1:27" x14ac:dyDescent="0.35">
      <c r="A9" s="31" t="s">
        <v>38</v>
      </c>
      <c r="B9" s="31" t="s">
        <v>30</v>
      </c>
      <c r="C9" s="34">
        <v>781.68794649999995</v>
      </c>
      <c r="D9" s="34">
        <v>758.303226</v>
      </c>
      <c r="E9" s="34">
        <v>802.39040699999998</v>
      </c>
      <c r="F9" s="34">
        <v>91.896764300000001</v>
      </c>
      <c r="G9" s="34">
        <v>84.09622356957</v>
      </c>
      <c r="H9" s="34">
        <v>91.948602700000009</v>
      </c>
      <c r="I9" s="34">
        <v>86.0890548</v>
      </c>
      <c r="J9" s="34">
        <v>84.096190537640013</v>
      </c>
      <c r="K9" s="34">
        <v>84.747075800000005</v>
      </c>
      <c r="L9" s="34">
        <v>86.083414099999999</v>
      </c>
      <c r="M9" s="34">
        <v>93.735430000000008</v>
      </c>
      <c r="N9" s="34">
        <v>138.69252799999998</v>
      </c>
      <c r="O9" s="34">
        <v>112.67375299999991</v>
      </c>
      <c r="P9" s="34">
        <v>158.321225999999</v>
      </c>
      <c r="Q9" s="34">
        <v>180.87868</v>
      </c>
      <c r="R9" s="34">
        <v>78.984880000000004</v>
      </c>
      <c r="S9" s="34">
        <v>148.47436999999999</v>
      </c>
      <c r="T9" s="34">
        <v>150.91533999999999</v>
      </c>
      <c r="U9" s="34">
        <v>0</v>
      </c>
      <c r="V9" s="34">
        <v>0</v>
      </c>
      <c r="W9" s="34">
        <v>0</v>
      </c>
      <c r="X9" s="34">
        <v>0</v>
      </c>
      <c r="Y9" s="34">
        <v>0</v>
      </c>
      <c r="Z9" s="34">
        <v>0</v>
      </c>
      <c r="AA9" s="34">
        <v>0</v>
      </c>
    </row>
    <row r="10" spans="1:27" x14ac:dyDescent="0.35">
      <c r="A10" s="31" t="s">
        <v>38</v>
      </c>
      <c r="B10" s="31" t="s">
        <v>63</v>
      </c>
      <c r="C10" s="34">
        <v>106.10646076769342</v>
      </c>
      <c r="D10" s="34">
        <v>89.184123067097914</v>
      </c>
      <c r="E10" s="34">
        <v>152.33533310052698</v>
      </c>
      <c r="F10" s="34">
        <v>24.046702261659</v>
      </c>
      <c r="G10" s="34">
        <v>0.67107813549599993</v>
      </c>
      <c r="H10" s="34">
        <v>10.32983051744999</v>
      </c>
      <c r="I10" s="34">
        <v>3.4242968311699991</v>
      </c>
      <c r="J10" s="34">
        <v>1.535867537311</v>
      </c>
      <c r="K10" s="34">
        <v>0.63696592934500007</v>
      </c>
      <c r="L10" s="34">
        <v>8.6393896751129802</v>
      </c>
      <c r="M10" s="34">
        <v>14.050096264906001</v>
      </c>
      <c r="N10" s="34">
        <v>230.57612105513283</v>
      </c>
      <c r="O10" s="34">
        <v>256.849233669878</v>
      </c>
      <c r="P10" s="34">
        <v>155.58387170418598</v>
      </c>
      <c r="Q10" s="34">
        <v>1148.6345564515</v>
      </c>
      <c r="R10" s="34">
        <v>841.93225036306001</v>
      </c>
      <c r="S10" s="34">
        <v>1371.7037702049088</v>
      </c>
      <c r="T10" s="34">
        <v>1424.1889691284248</v>
      </c>
      <c r="U10" s="34">
        <v>2122.181012290619</v>
      </c>
      <c r="V10" s="34">
        <v>1858.9235638278947</v>
      </c>
      <c r="W10" s="34">
        <v>2855.7037867569697</v>
      </c>
      <c r="X10" s="34">
        <v>3923.4369056034989</v>
      </c>
      <c r="Y10" s="34">
        <v>5425.6610137936395</v>
      </c>
      <c r="Z10" s="34">
        <v>2892.0794867263699</v>
      </c>
      <c r="AA10" s="34">
        <v>3130.971334227238</v>
      </c>
    </row>
    <row r="11" spans="1:27" x14ac:dyDescent="0.35">
      <c r="A11" s="31" t="s">
        <v>38</v>
      </c>
      <c r="B11" s="31" t="s">
        <v>62</v>
      </c>
      <c r="C11" s="34">
        <v>12512.121968999998</v>
      </c>
      <c r="D11" s="34">
        <v>15978.032483999998</v>
      </c>
      <c r="E11" s="34">
        <v>12935.984322999997</v>
      </c>
      <c r="F11" s="34">
        <v>14303.9859769</v>
      </c>
      <c r="G11" s="34">
        <v>15987.463936400394</v>
      </c>
      <c r="H11" s="34">
        <v>14903.598651999997</v>
      </c>
      <c r="I11" s="34">
        <v>15003.865103415137</v>
      </c>
      <c r="J11" s="34">
        <v>17587.509693884989</v>
      </c>
      <c r="K11" s="34">
        <v>15319.717157999996</v>
      </c>
      <c r="L11" s="34">
        <v>13136.118312699993</v>
      </c>
      <c r="M11" s="34">
        <v>16353.771039699997</v>
      </c>
      <c r="N11" s="34">
        <v>13939.111026999999</v>
      </c>
      <c r="O11" s="34">
        <v>14890.944873999997</v>
      </c>
      <c r="P11" s="34">
        <v>16748.634345299994</v>
      </c>
      <c r="Q11" s="34">
        <v>15787.1452517</v>
      </c>
      <c r="R11" s="34">
        <v>15545.597411999996</v>
      </c>
      <c r="S11" s="34">
        <v>17443.438913999991</v>
      </c>
      <c r="T11" s="34">
        <v>15155.195684999993</v>
      </c>
      <c r="U11" s="34">
        <v>12826.53428</v>
      </c>
      <c r="V11" s="34">
        <v>16147.765484999998</v>
      </c>
      <c r="W11" s="34">
        <v>13023.076276999996</v>
      </c>
      <c r="X11" s="34">
        <v>13815.566354999997</v>
      </c>
      <c r="Y11" s="34">
        <v>15685.955529999997</v>
      </c>
      <c r="Z11" s="34">
        <v>14416.905238999996</v>
      </c>
      <c r="AA11" s="34">
        <v>14520.375734999998</v>
      </c>
    </row>
    <row r="12" spans="1:27" x14ac:dyDescent="0.35">
      <c r="A12" s="31" t="s">
        <v>38</v>
      </c>
      <c r="B12" s="31" t="s">
        <v>66</v>
      </c>
      <c r="C12" s="34">
        <v>27454.776372999993</v>
      </c>
      <c r="D12" s="34">
        <v>33705.117472385413</v>
      </c>
      <c r="E12" s="34">
        <v>31985.404857955964</v>
      </c>
      <c r="F12" s="34">
        <v>31907.099074371883</v>
      </c>
      <c r="G12" s="34">
        <v>33579.032949466928</v>
      </c>
      <c r="H12" s="34">
        <v>35741.932258710578</v>
      </c>
      <c r="I12" s="34">
        <v>38555.303962611746</v>
      </c>
      <c r="J12" s="34">
        <v>41382.720545590244</v>
      </c>
      <c r="K12" s="34">
        <v>41929.221247203292</v>
      </c>
      <c r="L12" s="34">
        <v>42406.19902853157</v>
      </c>
      <c r="M12" s="34">
        <v>44646.072688911117</v>
      </c>
      <c r="N12" s="34">
        <v>45573.059850092148</v>
      </c>
      <c r="O12" s="34">
        <v>44034.490795670623</v>
      </c>
      <c r="P12" s="34">
        <v>48732.562150116879</v>
      </c>
      <c r="Q12" s="34">
        <v>64558.960812627796</v>
      </c>
      <c r="R12" s="34">
        <v>73821.684387329253</v>
      </c>
      <c r="S12" s="34">
        <v>82209.612341169079</v>
      </c>
      <c r="T12" s="34">
        <v>81438.291082770738</v>
      </c>
      <c r="U12" s="34">
        <v>81481.909698841599</v>
      </c>
      <c r="V12" s="34">
        <v>80406.342114565428</v>
      </c>
      <c r="W12" s="34">
        <v>77356.360095202486</v>
      </c>
      <c r="X12" s="34">
        <v>78782.057453442714</v>
      </c>
      <c r="Y12" s="34">
        <v>85668.050029785081</v>
      </c>
      <c r="Z12" s="34">
        <v>90304.630784860696</v>
      </c>
      <c r="AA12" s="34">
        <v>91644.811384808214</v>
      </c>
    </row>
    <row r="13" spans="1:27" x14ac:dyDescent="0.35">
      <c r="A13" s="31" t="s">
        <v>38</v>
      </c>
      <c r="B13" s="31" t="s">
        <v>65</v>
      </c>
      <c r="C13" s="34">
        <v>14730.234718649384</v>
      </c>
      <c r="D13" s="34">
        <v>20589.195247261632</v>
      </c>
      <c r="E13" s="34">
        <v>20693.571684321105</v>
      </c>
      <c r="F13" s="34">
        <v>20608.386155107706</v>
      </c>
      <c r="G13" s="34">
        <v>21487.85527316566</v>
      </c>
      <c r="H13" s="34">
        <v>22864.794938263545</v>
      </c>
      <c r="I13" s="34">
        <v>23993.528186325653</v>
      </c>
      <c r="J13" s="34">
        <v>26066.800534809645</v>
      </c>
      <c r="K13" s="34">
        <v>28638.940012262166</v>
      </c>
      <c r="L13" s="34">
        <v>30852.427790681661</v>
      </c>
      <c r="M13" s="34">
        <v>31385.395284972052</v>
      </c>
      <c r="N13" s="34">
        <v>39258.130447203723</v>
      </c>
      <c r="O13" s="34">
        <v>37729.583497567393</v>
      </c>
      <c r="P13" s="34">
        <v>36590.975710022998</v>
      </c>
      <c r="Q13" s="34">
        <v>42822.144793529784</v>
      </c>
      <c r="R13" s="34">
        <v>42984.131432956085</v>
      </c>
      <c r="S13" s="34">
        <v>45717.693511682985</v>
      </c>
      <c r="T13" s="34">
        <v>48036.075540806945</v>
      </c>
      <c r="U13" s="34">
        <v>50324.59658209583</v>
      </c>
      <c r="V13" s="34">
        <v>51156.979885445478</v>
      </c>
      <c r="W13" s="34">
        <v>57473.050090400138</v>
      </c>
      <c r="X13" s="34">
        <v>59241.383125363951</v>
      </c>
      <c r="Y13" s="34">
        <v>57010.310672538028</v>
      </c>
      <c r="Z13" s="34">
        <v>59896.62097370992</v>
      </c>
      <c r="AA13" s="34">
        <v>61969.852035888231</v>
      </c>
    </row>
    <row r="14" spans="1:27" x14ac:dyDescent="0.35">
      <c r="A14" s="31" t="s">
        <v>38</v>
      </c>
      <c r="B14" s="31" t="s">
        <v>34</v>
      </c>
      <c r="C14" s="34">
        <v>169.89630803565001</v>
      </c>
      <c r="D14" s="34">
        <v>184.0001106159998</v>
      </c>
      <c r="E14" s="34">
        <v>198.05573484689987</v>
      </c>
      <c r="F14" s="34">
        <v>189.31795936529991</v>
      </c>
      <c r="G14" s="34">
        <v>194.10883860759998</v>
      </c>
      <c r="H14" s="34">
        <v>201.7856146292998</v>
      </c>
      <c r="I14" s="34">
        <v>208.43533786849986</v>
      </c>
      <c r="J14" s="34">
        <v>193.44325028919991</v>
      </c>
      <c r="K14" s="34">
        <v>212.6869019669999</v>
      </c>
      <c r="L14" s="34">
        <v>976.89481865929963</v>
      </c>
      <c r="M14" s="34">
        <v>1013.3738183961988</v>
      </c>
      <c r="N14" s="34">
        <v>3612.6592736726998</v>
      </c>
      <c r="O14" s="34">
        <v>3769.4091443193001</v>
      </c>
      <c r="P14" s="34">
        <v>3743.8595064837</v>
      </c>
      <c r="Q14" s="34">
        <v>5017.1021306474004</v>
      </c>
      <c r="R14" s="34">
        <v>5077.909524704899</v>
      </c>
      <c r="S14" s="34">
        <v>4884.0856558368987</v>
      </c>
      <c r="T14" s="34">
        <v>4845.8393003114998</v>
      </c>
      <c r="U14" s="34">
        <v>4902.9679363487994</v>
      </c>
      <c r="V14" s="34">
        <v>4818.7901069804002</v>
      </c>
      <c r="W14" s="34">
        <v>6952.4285381679992</v>
      </c>
      <c r="X14" s="34">
        <v>7143.1901645049993</v>
      </c>
      <c r="Y14" s="34">
        <v>7083.5065950850003</v>
      </c>
      <c r="Z14" s="34">
        <v>8454.1470185279995</v>
      </c>
      <c r="AA14" s="34">
        <v>8509.5321350419981</v>
      </c>
    </row>
    <row r="15" spans="1:27" x14ac:dyDescent="0.35">
      <c r="A15" s="31" t="s">
        <v>38</v>
      </c>
      <c r="B15" s="31" t="s">
        <v>70</v>
      </c>
      <c r="C15" s="34">
        <v>114.73618979999999</v>
      </c>
      <c r="D15" s="34">
        <v>47.275867599999984</v>
      </c>
      <c r="E15" s="34">
        <v>144.633153999999</v>
      </c>
      <c r="F15" s="34">
        <v>138.003224649099</v>
      </c>
      <c r="G15" s="34">
        <v>231.40251854329998</v>
      </c>
      <c r="H15" s="34">
        <v>561.98732639529987</v>
      </c>
      <c r="I15" s="34">
        <v>561.95211543329992</v>
      </c>
      <c r="J15" s="34">
        <v>934.6604299805</v>
      </c>
      <c r="K15" s="34">
        <v>1517.3861410911002</v>
      </c>
      <c r="L15" s="34">
        <v>2323.8799845577996</v>
      </c>
      <c r="M15" s="34">
        <v>1581.8387645127</v>
      </c>
      <c r="N15" s="34">
        <v>5295.8882180712999</v>
      </c>
      <c r="O15" s="34">
        <v>4298.6478200958991</v>
      </c>
      <c r="P15" s="34">
        <v>4856.3291504315985</v>
      </c>
      <c r="Q15" s="34">
        <v>5701.4756230496996</v>
      </c>
      <c r="R15" s="34">
        <v>4855.8242820521991</v>
      </c>
      <c r="S15" s="34">
        <v>8605.6183570152989</v>
      </c>
      <c r="T15" s="34">
        <v>8298.0415557038978</v>
      </c>
      <c r="U15" s="34">
        <v>9131.2825639228977</v>
      </c>
      <c r="V15" s="34">
        <v>8692.9475851965017</v>
      </c>
      <c r="W15" s="34">
        <v>9482.0845063437009</v>
      </c>
      <c r="X15" s="34">
        <v>8808.0832242465985</v>
      </c>
      <c r="Y15" s="34">
        <v>9053.627819929301</v>
      </c>
      <c r="Z15" s="34">
        <v>12006.763320119</v>
      </c>
      <c r="AA15" s="34">
        <v>11919.590198036498</v>
      </c>
    </row>
    <row r="16" spans="1:27" x14ac:dyDescent="0.35">
      <c r="A16" s="31" t="s">
        <v>38</v>
      </c>
      <c r="B16" s="31" t="s">
        <v>52</v>
      </c>
      <c r="C16" s="34">
        <v>89.317618299999964</v>
      </c>
      <c r="D16" s="34">
        <v>96.596349269999777</v>
      </c>
      <c r="E16" s="34">
        <v>90.307823239999891</v>
      </c>
      <c r="F16" s="34">
        <v>134.85684980000002</v>
      </c>
      <c r="G16" s="34">
        <v>192.82202487000001</v>
      </c>
      <c r="H16" s="34">
        <v>243.39594014000002</v>
      </c>
      <c r="I16" s="34">
        <v>304.22098892999992</v>
      </c>
      <c r="J16" s="34">
        <v>347.57400874999985</v>
      </c>
      <c r="K16" s="34">
        <v>471.33906806999897</v>
      </c>
      <c r="L16" s="34">
        <v>546.35647640000002</v>
      </c>
      <c r="M16" s="34">
        <v>630.35733846999983</v>
      </c>
      <c r="N16" s="34">
        <v>675.01938649999988</v>
      </c>
      <c r="O16" s="34">
        <v>723.5593855999989</v>
      </c>
      <c r="P16" s="34">
        <v>816.11631299999988</v>
      </c>
      <c r="Q16" s="34">
        <v>922.29245299999877</v>
      </c>
      <c r="R16" s="34">
        <v>1029.6460129</v>
      </c>
      <c r="S16" s="34">
        <v>1046.7165946</v>
      </c>
      <c r="T16" s="34">
        <v>1111.5969322999999</v>
      </c>
      <c r="U16" s="34">
        <v>1217.4529685</v>
      </c>
      <c r="V16" s="34">
        <v>1297.9846439999992</v>
      </c>
      <c r="W16" s="34">
        <v>1319.9268665</v>
      </c>
      <c r="X16" s="34">
        <v>1358.4845679999999</v>
      </c>
      <c r="Y16" s="34">
        <v>1406.4736399999999</v>
      </c>
      <c r="Z16" s="34">
        <v>1477.5358924999987</v>
      </c>
      <c r="AA16" s="34">
        <v>1519.6087566999988</v>
      </c>
    </row>
    <row r="17" spans="1:27" x14ac:dyDescent="0.35">
      <c r="A17" s="38" t="s">
        <v>127</v>
      </c>
      <c r="B17" s="38"/>
      <c r="C17" s="35">
        <v>193182.84580801707</v>
      </c>
      <c r="D17" s="35">
        <v>191247.7805649942</v>
      </c>
      <c r="E17" s="35">
        <v>191438.33294072465</v>
      </c>
      <c r="F17" s="35">
        <v>192020.07186435733</v>
      </c>
      <c r="G17" s="35">
        <v>192519.72407228127</v>
      </c>
      <c r="H17" s="35">
        <v>191273.68692037271</v>
      </c>
      <c r="I17" s="35">
        <v>191890.70933871361</v>
      </c>
      <c r="J17" s="35">
        <v>195290.12145005295</v>
      </c>
      <c r="K17" s="35">
        <v>195015.06762382097</v>
      </c>
      <c r="L17" s="35">
        <v>196297.72525082744</v>
      </c>
      <c r="M17" s="35">
        <v>197178.87277167832</v>
      </c>
      <c r="N17" s="35">
        <v>200972.12857272683</v>
      </c>
      <c r="O17" s="35">
        <v>202312.50325292215</v>
      </c>
      <c r="P17" s="35">
        <v>204331.16628396677</v>
      </c>
      <c r="Q17" s="35">
        <v>202191.18407448483</v>
      </c>
      <c r="R17" s="35">
        <v>203306.86589868861</v>
      </c>
      <c r="S17" s="35">
        <v>208205.93226998625</v>
      </c>
      <c r="T17" s="35">
        <v>208581.80958121445</v>
      </c>
      <c r="U17" s="35">
        <v>209290.43477378879</v>
      </c>
      <c r="V17" s="35">
        <v>210524.11122321922</v>
      </c>
      <c r="W17" s="35">
        <v>211557.34150857164</v>
      </c>
      <c r="X17" s="35">
        <v>212692.40970977431</v>
      </c>
      <c r="Y17" s="35">
        <v>214314.06344674539</v>
      </c>
      <c r="Z17" s="35">
        <v>213494.26165094489</v>
      </c>
      <c r="AA17" s="35">
        <v>213732.81670037191</v>
      </c>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49193.981699999997</v>
      </c>
      <c r="D20" s="34">
        <v>40615.234000000004</v>
      </c>
      <c r="E20" s="34">
        <v>41321.626299999996</v>
      </c>
      <c r="F20" s="34">
        <v>40103.772799999999</v>
      </c>
      <c r="G20" s="34">
        <v>38136.100600000005</v>
      </c>
      <c r="H20" s="34">
        <v>35364.060899999997</v>
      </c>
      <c r="I20" s="34">
        <v>35690.994799999993</v>
      </c>
      <c r="J20" s="34">
        <v>34659.576200000709</v>
      </c>
      <c r="K20" s="34">
        <v>37069.811700000711</v>
      </c>
      <c r="L20" s="34">
        <v>37870.056900000702</v>
      </c>
      <c r="M20" s="34">
        <v>35769.12770000071</v>
      </c>
      <c r="N20" s="34">
        <v>25968.894600000716</v>
      </c>
      <c r="O20" s="34">
        <v>26674.199700000714</v>
      </c>
      <c r="P20" s="34">
        <v>26563.806400000714</v>
      </c>
      <c r="Q20" s="34">
        <v>6573.6174000007159</v>
      </c>
      <c r="R20" s="34">
        <v>8590.5426000007137</v>
      </c>
      <c r="S20" s="34">
        <v>8672.4004000007117</v>
      </c>
      <c r="T20" s="34">
        <v>8672.4000000007127</v>
      </c>
      <c r="U20" s="34">
        <v>8672.4000000007072</v>
      </c>
      <c r="V20" s="34">
        <v>7848.8603000007115</v>
      </c>
      <c r="W20" s="34">
        <v>8453.9787000007127</v>
      </c>
      <c r="X20" s="34">
        <v>7.1234845999999999E-10</v>
      </c>
      <c r="Y20" s="34">
        <v>7.1665179999999996E-10</v>
      </c>
      <c r="Z20" s="34">
        <v>7.1234835000000002E-10</v>
      </c>
      <c r="AA20" s="34">
        <v>7.1284440000000005E-10</v>
      </c>
    </row>
    <row r="21" spans="1:27" s="30" customFormat="1"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s="30" customFormat="1" x14ac:dyDescent="0.35">
      <c r="A22" s="31" t="s">
        <v>119</v>
      </c>
      <c r="B22" s="31" t="s">
        <v>18</v>
      </c>
      <c r="C22" s="34">
        <v>23.7423571</v>
      </c>
      <c r="D22" s="34">
        <v>34.690709963240003</v>
      </c>
      <c r="E22" s="34">
        <v>34.690772346599999</v>
      </c>
      <c r="F22" s="34">
        <v>65.525996390900005</v>
      </c>
      <c r="G22" s="34">
        <v>65.525988361859902</v>
      </c>
      <c r="H22" s="34">
        <v>65.526041136150013</v>
      </c>
      <c r="I22" s="34">
        <v>65.526063292100005</v>
      </c>
      <c r="J22" s="34">
        <v>65.526071903110008</v>
      </c>
      <c r="K22" s="34">
        <v>65.526169256239996</v>
      </c>
      <c r="L22" s="34">
        <v>66.410606753499991</v>
      </c>
      <c r="M22" s="34">
        <v>65.618964367099892</v>
      </c>
      <c r="N22" s="34">
        <v>1647.5580800299988</v>
      </c>
      <c r="O22" s="34">
        <v>1924.653231388</v>
      </c>
      <c r="P22" s="34">
        <v>1217.4704041773</v>
      </c>
      <c r="Q22" s="34">
        <v>2113.9889424759999</v>
      </c>
      <c r="R22" s="34">
        <v>1514.1176475126001</v>
      </c>
      <c r="S22" s="34">
        <v>1980.7646765</v>
      </c>
      <c r="T22" s="34">
        <v>2280.7632607</v>
      </c>
      <c r="U22" s="34">
        <v>2439.9685684999999</v>
      </c>
      <c r="V22" s="34">
        <v>1620.04046466</v>
      </c>
      <c r="W22" s="34">
        <v>2303.7452463</v>
      </c>
      <c r="X22" s="34">
        <v>9423.7740400000002</v>
      </c>
      <c r="Y22" s="34">
        <v>6677.6735699999999</v>
      </c>
      <c r="Z22" s="34">
        <v>5570.8222999999998</v>
      </c>
      <c r="AA22" s="34">
        <v>5631.1122999999998</v>
      </c>
    </row>
    <row r="23" spans="1:27" s="30" customFormat="1"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s="30" customFormat="1" x14ac:dyDescent="0.35">
      <c r="A24" s="31" t="s">
        <v>119</v>
      </c>
      <c r="B24" s="31" t="s">
        <v>63</v>
      </c>
      <c r="C24" s="34">
        <v>3.0198455626369998</v>
      </c>
      <c r="D24" s="34">
        <v>4.3560361316270004</v>
      </c>
      <c r="E24" s="34">
        <v>3.3732058772749998</v>
      </c>
      <c r="F24" s="34">
        <v>3.0514581373569998</v>
      </c>
      <c r="G24" s="34">
        <v>7.1338471000000005E-4</v>
      </c>
      <c r="H24" s="34">
        <v>7.711358339999991E-4</v>
      </c>
      <c r="I24" s="34">
        <v>8.1112204499999804E-4</v>
      </c>
      <c r="J24" s="34">
        <v>8.3663440599999897E-4</v>
      </c>
      <c r="K24" s="34">
        <v>0.140696656103</v>
      </c>
      <c r="L24" s="34">
        <v>3.8310406217599895</v>
      </c>
      <c r="M24" s="34">
        <v>3.3331839142899997</v>
      </c>
      <c r="N24" s="34">
        <v>31.086821916689903</v>
      </c>
      <c r="O24" s="34">
        <v>24.951460383884001</v>
      </c>
      <c r="P24" s="34">
        <v>19.68912674984599</v>
      </c>
      <c r="Q24" s="34">
        <v>563.17102231637011</v>
      </c>
      <c r="R24" s="34">
        <v>495.11496079834995</v>
      </c>
      <c r="S24" s="34">
        <v>621.1054918750001</v>
      </c>
      <c r="T24" s="34">
        <v>772.91995011964889</v>
      </c>
      <c r="U24" s="34">
        <v>1145.2913060845601</v>
      </c>
      <c r="V24" s="34">
        <v>1154.5555649079988</v>
      </c>
      <c r="W24" s="34">
        <v>1721.0967254389998</v>
      </c>
      <c r="X24" s="34">
        <v>2471.5616257951001</v>
      </c>
      <c r="Y24" s="34">
        <v>3367.7359728215997</v>
      </c>
      <c r="Z24" s="34">
        <v>1635.989305049</v>
      </c>
      <c r="AA24" s="34">
        <v>1649.885231377199</v>
      </c>
    </row>
    <row r="25" spans="1:27" s="30" customFormat="1" x14ac:dyDescent="0.35">
      <c r="A25" s="31" t="s">
        <v>119</v>
      </c>
      <c r="B25" s="31" t="s">
        <v>62</v>
      </c>
      <c r="C25" s="34">
        <v>1927.382065</v>
      </c>
      <c r="D25" s="34">
        <v>1855.534476</v>
      </c>
      <c r="E25" s="34">
        <v>1764.1494259999999</v>
      </c>
      <c r="F25" s="34">
        <v>2308.8096972999992</v>
      </c>
      <c r="G25" s="34">
        <v>2308.6024084004002</v>
      </c>
      <c r="H25" s="34">
        <v>2341.494443999999</v>
      </c>
      <c r="I25" s="34">
        <v>2310.0663514151402</v>
      </c>
      <c r="J25" s="34">
        <v>3206.6493268849999</v>
      </c>
      <c r="K25" s="34">
        <v>2783.6467240000002</v>
      </c>
      <c r="L25" s="34">
        <v>2777.0911049999991</v>
      </c>
      <c r="M25" s="34">
        <v>2381.11015</v>
      </c>
      <c r="N25" s="34">
        <v>3038.4172199999989</v>
      </c>
      <c r="O25" s="34">
        <v>3252.5440099999992</v>
      </c>
      <c r="P25" s="34">
        <v>3442.1570639999982</v>
      </c>
      <c r="Q25" s="34">
        <v>3477.4652109999997</v>
      </c>
      <c r="R25" s="34">
        <v>3298.6125120000002</v>
      </c>
      <c r="S25" s="34">
        <v>3871.6110099999978</v>
      </c>
      <c r="T25" s="34">
        <v>3275.1027099999992</v>
      </c>
      <c r="U25" s="34">
        <v>3031.146025</v>
      </c>
      <c r="V25" s="34">
        <v>2944.3071749999999</v>
      </c>
      <c r="W25" s="34">
        <v>2743.6688899999999</v>
      </c>
      <c r="X25" s="34">
        <v>3066.3677049999988</v>
      </c>
      <c r="Y25" s="34">
        <v>3236.3144739999998</v>
      </c>
      <c r="Z25" s="34">
        <v>3056.7984800000004</v>
      </c>
      <c r="AA25" s="34">
        <v>3147.2504749999989</v>
      </c>
    </row>
    <row r="26" spans="1:27" s="30" customFormat="1" x14ac:dyDescent="0.35">
      <c r="A26" s="31" t="s">
        <v>119</v>
      </c>
      <c r="B26" s="31" t="s">
        <v>66</v>
      </c>
      <c r="C26" s="34">
        <v>5592.5279659999987</v>
      </c>
      <c r="D26" s="34">
        <v>7118.8056077395686</v>
      </c>
      <c r="E26" s="34">
        <v>6683.1366668015889</v>
      </c>
      <c r="F26" s="34">
        <v>6482.8573594337186</v>
      </c>
      <c r="G26" s="34">
        <v>6664.1861913584908</v>
      </c>
      <c r="H26" s="34">
        <v>7063.2283107497105</v>
      </c>
      <c r="I26" s="34">
        <v>7035.3517441015274</v>
      </c>
      <c r="J26" s="34">
        <v>6406.4380916638702</v>
      </c>
      <c r="K26" s="34">
        <v>5992.357402172398</v>
      </c>
      <c r="L26" s="34">
        <v>6539.6156561466187</v>
      </c>
      <c r="M26" s="34">
        <v>7265.6094370699193</v>
      </c>
      <c r="N26" s="34">
        <v>6776.8811354754989</v>
      </c>
      <c r="O26" s="34">
        <v>6840.3336436981008</v>
      </c>
      <c r="P26" s="34">
        <v>9586.1424220410991</v>
      </c>
      <c r="Q26" s="34">
        <v>17454.826795740701</v>
      </c>
      <c r="R26" s="34">
        <v>17126.355690968547</v>
      </c>
      <c r="S26" s="34">
        <v>16625.854646657473</v>
      </c>
      <c r="T26" s="34">
        <v>15159.882867464199</v>
      </c>
      <c r="U26" s="34">
        <v>15986.1327588652</v>
      </c>
      <c r="V26" s="34">
        <v>15308.1579659687</v>
      </c>
      <c r="W26" s="34">
        <v>15918.7889303964</v>
      </c>
      <c r="X26" s="34">
        <v>17091.567263562898</v>
      </c>
      <c r="Y26" s="34">
        <v>18289.783115611201</v>
      </c>
      <c r="Z26" s="34">
        <v>19017.1613917824</v>
      </c>
      <c r="AA26" s="34">
        <v>18735.072893001296</v>
      </c>
    </row>
    <row r="27" spans="1:27" s="30" customFormat="1" x14ac:dyDescent="0.35">
      <c r="A27" s="31" t="s">
        <v>119</v>
      </c>
      <c r="B27" s="31" t="s">
        <v>65</v>
      </c>
      <c r="C27" s="34">
        <v>5719.1347239785882</v>
      </c>
      <c r="D27" s="34">
        <v>9245.9679563237514</v>
      </c>
      <c r="E27" s="34">
        <v>9174.1242712070707</v>
      </c>
      <c r="F27" s="34">
        <v>9615.9031875776946</v>
      </c>
      <c r="G27" s="34">
        <v>9226.3267300597363</v>
      </c>
      <c r="H27" s="34">
        <v>9899.7580091186865</v>
      </c>
      <c r="I27" s="34">
        <v>9946.7789695117499</v>
      </c>
      <c r="J27" s="34">
        <v>8976.0347115431177</v>
      </c>
      <c r="K27" s="34">
        <v>9260.5669372901975</v>
      </c>
      <c r="L27" s="34">
        <v>10911.014615142494</v>
      </c>
      <c r="M27" s="34">
        <v>11079.837634994747</v>
      </c>
      <c r="N27" s="34">
        <v>17566.155167952496</v>
      </c>
      <c r="O27" s="34">
        <v>17038.880936444399</v>
      </c>
      <c r="P27" s="34">
        <v>16466.0571952338</v>
      </c>
      <c r="Q27" s="34">
        <v>21198.514739270504</v>
      </c>
      <c r="R27" s="34">
        <v>21254.311882448601</v>
      </c>
      <c r="S27" s="34">
        <v>25036.152485526993</v>
      </c>
      <c r="T27" s="34">
        <v>25507.748777483692</v>
      </c>
      <c r="U27" s="34">
        <v>27060.786460515199</v>
      </c>
      <c r="V27" s="34">
        <v>27482.546560252984</v>
      </c>
      <c r="W27" s="34">
        <v>32657.716472429089</v>
      </c>
      <c r="X27" s="34">
        <v>34780.9103100598</v>
      </c>
      <c r="Y27" s="34">
        <v>33885.8132133279</v>
      </c>
      <c r="Z27" s="34">
        <v>36470.109386981894</v>
      </c>
      <c r="AA27" s="34">
        <v>38492.1169232635</v>
      </c>
    </row>
    <row r="28" spans="1:27" s="30" customFormat="1" x14ac:dyDescent="0.35">
      <c r="A28" s="31" t="s">
        <v>119</v>
      </c>
      <c r="B28" s="31" t="s">
        <v>34</v>
      </c>
      <c r="C28" s="34">
        <v>6.2162210499999886E-3</v>
      </c>
      <c r="D28" s="34">
        <v>6.5908381999999896E-3</v>
      </c>
      <c r="E28" s="34">
        <v>6.5294006999999897E-3</v>
      </c>
      <c r="F28" s="34">
        <v>6.5193576000000001E-3</v>
      </c>
      <c r="G28" s="34">
        <v>6.733591599999999E-3</v>
      </c>
      <c r="H28" s="34">
        <v>8.7884364000000003E-3</v>
      </c>
      <c r="I28" s="34">
        <v>1.0501638299999991E-2</v>
      </c>
      <c r="J28" s="34">
        <v>1.154527419999999E-2</v>
      </c>
      <c r="K28" s="34">
        <v>1.14554006E-2</v>
      </c>
      <c r="L28" s="34">
        <v>779.12122420939988</v>
      </c>
      <c r="M28" s="34">
        <v>812.39560367189893</v>
      </c>
      <c r="N28" s="34">
        <v>2783.178358013</v>
      </c>
      <c r="O28" s="34">
        <v>2741.8487474949002</v>
      </c>
      <c r="P28" s="34">
        <v>2724.8669559897003</v>
      </c>
      <c r="Q28" s="34">
        <v>3408.8513305657007</v>
      </c>
      <c r="R28" s="34">
        <v>3449.4968049978993</v>
      </c>
      <c r="S28" s="34">
        <v>3269.0492924623991</v>
      </c>
      <c r="T28" s="34">
        <v>3245.8486343854997</v>
      </c>
      <c r="U28" s="34">
        <v>3290.569200245</v>
      </c>
      <c r="V28" s="34">
        <v>3214.1183782154003</v>
      </c>
      <c r="W28" s="34">
        <v>4245.33493714</v>
      </c>
      <c r="X28" s="34">
        <v>4459.9577001529997</v>
      </c>
      <c r="Y28" s="34">
        <v>4435.1416808160002</v>
      </c>
      <c r="Z28" s="34">
        <v>4637.1130206889993</v>
      </c>
      <c r="AA28" s="34">
        <v>4618.9640858369994</v>
      </c>
    </row>
    <row r="29" spans="1:27" s="30" customFormat="1" x14ac:dyDescent="0.35">
      <c r="A29" s="31" t="s">
        <v>119</v>
      </c>
      <c r="B29" s="31" t="s">
        <v>70</v>
      </c>
      <c r="C29" s="34">
        <v>9.9877097999999904</v>
      </c>
      <c r="D29" s="34">
        <v>10.634107599999989</v>
      </c>
      <c r="E29" s="34">
        <v>26.697033999999999</v>
      </c>
      <c r="F29" s="34">
        <v>37.200565994699993</v>
      </c>
      <c r="G29" s="34">
        <v>164.55311625869999</v>
      </c>
      <c r="H29" s="34">
        <v>440.14588937240001</v>
      </c>
      <c r="I29" s="34">
        <v>402.41048386950001</v>
      </c>
      <c r="J29" s="34">
        <v>738.24889621930004</v>
      </c>
      <c r="K29" s="34">
        <v>1191.8795407636001</v>
      </c>
      <c r="L29" s="34">
        <v>1854.9552707623</v>
      </c>
      <c r="M29" s="34">
        <v>1215.4108831929</v>
      </c>
      <c r="N29" s="34">
        <v>4545.4205515019994</v>
      </c>
      <c r="O29" s="34">
        <v>3576.7913968584999</v>
      </c>
      <c r="P29" s="34">
        <v>4202.1275318471999</v>
      </c>
      <c r="Q29" s="34">
        <v>5040.2533393644999</v>
      </c>
      <c r="R29" s="34">
        <v>4197.7976033243995</v>
      </c>
      <c r="S29" s="34">
        <v>6511.1501784295997</v>
      </c>
      <c r="T29" s="34">
        <v>6153.0310637935982</v>
      </c>
      <c r="U29" s="34">
        <v>6853.4042283612989</v>
      </c>
      <c r="V29" s="34">
        <v>6544.9213496970006</v>
      </c>
      <c r="W29" s="34">
        <v>7277.2662991707002</v>
      </c>
      <c r="X29" s="34">
        <v>6652.5135054275988</v>
      </c>
      <c r="Y29" s="34">
        <v>7008.3800398476997</v>
      </c>
      <c r="Z29" s="34">
        <v>7767.3669531409996</v>
      </c>
      <c r="AA29" s="34">
        <v>7640.3849491450001</v>
      </c>
    </row>
    <row r="30" spans="1:27" s="30" customFormat="1" x14ac:dyDescent="0.35">
      <c r="A30" s="36" t="s">
        <v>119</v>
      </c>
      <c r="B30" s="36" t="s">
        <v>52</v>
      </c>
      <c r="C30" s="27">
        <v>23.503083709999967</v>
      </c>
      <c r="D30" s="27">
        <v>34.721942549999987</v>
      </c>
      <c r="E30" s="27">
        <v>29.06538016999998</v>
      </c>
      <c r="F30" s="27">
        <v>52.106815140000002</v>
      </c>
      <c r="G30" s="27">
        <v>76.660157139999995</v>
      </c>
      <c r="H30" s="27">
        <v>95.475025039999991</v>
      </c>
      <c r="I30" s="27">
        <v>119.7700064299999</v>
      </c>
      <c r="J30" s="27">
        <v>141.15701929999989</v>
      </c>
      <c r="K30" s="27">
        <v>187.69904359999998</v>
      </c>
      <c r="L30" s="27">
        <v>245.56463400000001</v>
      </c>
      <c r="M30" s="27">
        <v>286.77307729999995</v>
      </c>
      <c r="N30" s="27">
        <v>295.52959490000001</v>
      </c>
      <c r="O30" s="27">
        <v>316.52013419999895</v>
      </c>
      <c r="P30" s="27">
        <v>352.92194199999989</v>
      </c>
      <c r="Q30" s="27">
        <v>398.39373999999987</v>
      </c>
      <c r="R30" s="27">
        <v>438.84671989999998</v>
      </c>
      <c r="S30" s="27">
        <v>441.4192726</v>
      </c>
      <c r="T30" s="27">
        <v>466.61087930000002</v>
      </c>
      <c r="U30" s="27">
        <v>503.91697449999992</v>
      </c>
      <c r="V30" s="27">
        <v>531.75070900000003</v>
      </c>
      <c r="W30" s="27">
        <v>541.45792649999999</v>
      </c>
      <c r="X30" s="27">
        <v>551.058988</v>
      </c>
      <c r="Y30" s="27">
        <v>564.50814700000001</v>
      </c>
      <c r="Z30" s="27">
        <v>602.43670649999876</v>
      </c>
      <c r="AA30" s="27">
        <v>613.73040769999989</v>
      </c>
    </row>
    <row r="31" spans="1:27" s="30" customFormat="1" x14ac:dyDescent="0.35">
      <c r="A31" s="38" t="s">
        <v>127</v>
      </c>
      <c r="B31" s="38"/>
      <c r="C31" s="35">
        <v>62459.788657641227</v>
      </c>
      <c r="D31" s="35">
        <v>58874.588786158187</v>
      </c>
      <c r="E31" s="35">
        <v>58981.10064223253</v>
      </c>
      <c r="F31" s="35">
        <v>58579.920498839667</v>
      </c>
      <c r="G31" s="35">
        <v>56400.742631565197</v>
      </c>
      <c r="H31" s="35">
        <v>54734.068476140383</v>
      </c>
      <c r="I31" s="35">
        <v>55048.718739442556</v>
      </c>
      <c r="J31" s="35">
        <v>53314.225238630213</v>
      </c>
      <c r="K31" s="35">
        <v>55172.049629375651</v>
      </c>
      <c r="L31" s="35">
        <v>58168.019923665073</v>
      </c>
      <c r="M31" s="35">
        <v>56564.637070346769</v>
      </c>
      <c r="N31" s="35">
        <v>55028.993025375399</v>
      </c>
      <c r="O31" s="35">
        <v>55755.562981915093</v>
      </c>
      <c r="P31" s="35">
        <v>57295.322612202763</v>
      </c>
      <c r="Q31" s="35">
        <v>51381.584110804295</v>
      </c>
      <c r="R31" s="35">
        <v>52279.055293728808</v>
      </c>
      <c r="S31" s="35">
        <v>56807.888710560175</v>
      </c>
      <c r="T31" s="35">
        <v>55668.817565768251</v>
      </c>
      <c r="U31" s="35">
        <v>58335.725118965667</v>
      </c>
      <c r="V31" s="35">
        <v>56358.468030790391</v>
      </c>
      <c r="W31" s="35">
        <v>63798.994964565201</v>
      </c>
      <c r="X31" s="35">
        <v>66834.180944418506</v>
      </c>
      <c r="Y31" s="35">
        <v>65457.320345761415</v>
      </c>
      <c r="Z31" s="35">
        <v>65750.880863814004</v>
      </c>
      <c r="AA31" s="35">
        <v>67655.437822642707</v>
      </c>
    </row>
    <row r="32" spans="1:27" s="30" customFormat="1" x14ac:dyDescent="0.35"/>
    <row r="33" spans="1:27" s="30" customFormat="1"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s="30" customFormat="1" x14ac:dyDescent="0.35">
      <c r="A34" s="31" t="s">
        <v>120</v>
      </c>
      <c r="B34" s="31" t="s">
        <v>60</v>
      </c>
      <c r="C34" s="34">
        <v>51730.028699999988</v>
      </c>
      <c r="D34" s="34">
        <v>46205.620899999987</v>
      </c>
      <c r="E34" s="34">
        <v>48271.540199999974</v>
      </c>
      <c r="F34" s="34">
        <v>49347.439899999983</v>
      </c>
      <c r="G34" s="34">
        <v>47166.797059999997</v>
      </c>
      <c r="H34" s="34">
        <v>46818.60226</v>
      </c>
      <c r="I34" s="34">
        <v>44669.879209999999</v>
      </c>
      <c r="J34" s="34">
        <v>40537.3876000007</v>
      </c>
      <c r="K34" s="34">
        <v>40739.410370000696</v>
      </c>
      <c r="L34" s="34">
        <v>40266.373500000707</v>
      </c>
      <c r="M34" s="34">
        <v>39822.06780000071</v>
      </c>
      <c r="N34" s="34">
        <v>46553.412200000705</v>
      </c>
      <c r="O34" s="34">
        <v>48266.229100000688</v>
      </c>
      <c r="P34" s="34">
        <v>46884.535400000714</v>
      </c>
      <c r="Q34" s="34">
        <v>38563.500000000713</v>
      </c>
      <c r="R34" s="34">
        <v>33171.136100000709</v>
      </c>
      <c r="S34" s="34">
        <v>25072.260000000711</v>
      </c>
      <c r="T34" s="34">
        <v>26612.364100000712</v>
      </c>
      <c r="U34" s="34">
        <v>25827.174300000719</v>
      </c>
      <c r="V34" s="34">
        <v>25201.216800000719</v>
      </c>
      <c r="W34" s="34">
        <v>23438.388400000713</v>
      </c>
      <c r="X34" s="34">
        <v>20682.265000000709</v>
      </c>
      <c r="Y34" s="34">
        <v>17032.837300000716</v>
      </c>
      <c r="Z34" s="34">
        <v>14418.636000000712</v>
      </c>
      <c r="AA34" s="34">
        <v>12044.371100000713</v>
      </c>
    </row>
    <row r="35" spans="1:27" s="30" customFormat="1"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s="30" customFormat="1" x14ac:dyDescent="0.35">
      <c r="A36" s="31" t="s">
        <v>120</v>
      </c>
      <c r="B36" s="31" t="s">
        <v>18</v>
      </c>
      <c r="C36" s="34">
        <v>1568.554983</v>
      </c>
      <c r="D36" s="34">
        <v>1176.434636895</v>
      </c>
      <c r="E36" s="34">
        <v>1176.4359061629</v>
      </c>
      <c r="F36" s="34">
        <v>1339.0417318003001</v>
      </c>
      <c r="G36" s="34">
        <v>1309.0443557537999</v>
      </c>
      <c r="H36" s="34">
        <v>1309.0442861046602</v>
      </c>
      <c r="I36" s="34">
        <v>1309.0442799062</v>
      </c>
      <c r="J36" s="34">
        <v>1309.0443040953999</v>
      </c>
      <c r="K36" s="34">
        <v>1309.0442996608499</v>
      </c>
      <c r="L36" s="34">
        <v>1309.0443927997001</v>
      </c>
      <c r="M36" s="34">
        <v>1309.0444464295399</v>
      </c>
      <c r="N36" s="34">
        <v>2090.6586006305001</v>
      </c>
      <c r="O36" s="34">
        <v>2518.7539586867001</v>
      </c>
      <c r="P36" s="34">
        <v>1735.5468413694</v>
      </c>
      <c r="Q36" s="34">
        <v>4694.3621406065004</v>
      </c>
      <c r="R36" s="34">
        <v>2419.2777460949997</v>
      </c>
      <c r="S36" s="34">
        <v>3298.0644771289994</v>
      </c>
      <c r="T36" s="34">
        <v>3549.3022745073999</v>
      </c>
      <c r="U36" s="34">
        <v>3180.3540178626999</v>
      </c>
      <c r="V36" s="34">
        <v>2825.3342359566</v>
      </c>
      <c r="W36" s="34">
        <v>3424.9265229816001</v>
      </c>
      <c r="X36" s="34">
        <v>3967.8275943047001</v>
      </c>
      <c r="Y36" s="34">
        <v>3801.322685441</v>
      </c>
      <c r="Z36" s="34">
        <v>3205.7412146763004</v>
      </c>
      <c r="AA36" s="34">
        <v>1691.9652639253</v>
      </c>
    </row>
    <row r="37" spans="1:27" s="30" customFormat="1"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s="30" customFormat="1" x14ac:dyDescent="0.35">
      <c r="A38" s="31" t="s">
        <v>120</v>
      </c>
      <c r="B38" s="31" t="s">
        <v>63</v>
      </c>
      <c r="C38" s="34">
        <v>13.788171363501499</v>
      </c>
      <c r="D38" s="34">
        <v>9.9412350099999775E-4</v>
      </c>
      <c r="E38" s="34">
        <v>0.75029580165200005</v>
      </c>
      <c r="F38" s="34">
        <v>3.4538461055199989</v>
      </c>
      <c r="G38" s="34">
        <v>8.8839469899999702E-4</v>
      </c>
      <c r="H38" s="34">
        <v>0.48339512555100006</v>
      </c>
      <c r="I38" s="34">
        <v>9.2880297699999984E-4</v>
      </c>
      <c r="J38" s="34">
        <v>1.531869076235</v>
      </c>
      <c r="K38" s="34">
        <v>9.7762121699999601E-4</v>
      </c>
      <c r="L38" s="34">
        <v>2.718386242657</v>
      </c>
      <c r="M38" s="34">
        <v>0.30549294238600005</v>
      </c>
      <c r="N38" s="34">
        <v>11.896928468153</v>
      </c>
      <c r="O38" s="34">
        <v>7.0276659794799894</v>
      </c>
      <c r="P38" s="34">
        <v>0.73689810170999892</v>
      </c>
      <c r="Q38" s="34">
        <v>68.30387343547001</v>
      </c>
      <c r="R38" s="34">
        <v>144.13804911527001</v>
      </c>
      <c r="S38" s="34">
        <v>156.9223210795399</v>
      </c>
      <c r="T38" s="34">
        <v>61.529689629509996</v>
      </c>
      <c r="U38" s="34">
        <v>235.08152675129998</v>
      </c>
      <c r="V38" s="34">
        <v>133.4462984171499</v>
      </c>
      <c r="W38" s="34">
        <v>277.15845974735998</v>
      </c>
      <c r="X38" s="34">
        <v>552.92434566730003</v>
      </c>
      <c r="Y38" s="34">
        <v>737.02746295339989</v>
      </c>
      <c r="Z38" s="34">
        <v>697.78059092109993</v>
      </c>
      <c r="AA38" s="34">
        <v>1059.0106838951001</v>
      </c>
    </row>
    <row r="39" spans="1:27" s="30" customFormat="1" x14ac:dyDescent="0.35">
      <c r="A39" s="31" t="s">
        <v>120</v>
      </c>
      <c r="B39" s="31" t="s">
        <v>62</v>
      </c>
      <c r="C39" s="34">
        <v>686.22567999999899</v>
      </c>
      <c r="D39" s="34">
        <v>682.92444999999998</v>
      </c>
      <c r="E39" s="34">
        <v>682.86816999999996</v>
      </c>
      <c r="F39" s="34">
        <v>677.26819</v>
      </c>
      <c r="G39" s="34">
        <v>673.46780000000001</v>
      </c>
      <c r="H39" s="34">
        <v>672.43772000000001</v>
      </c>
      <c r="I39" s="34">
        <v>671.79347000000007</v>
      </c>
      <c r="J39" s="34">
        <v>662.37018</v>
      </c>
      <c r="K39" s="34">
        <v>664.08415000000002</v>
      </c>
      <c r="L39" s="34">
        <v>660.18687999999906</v>
      </c>
      <c r="M39" s="34">
        <v>660.36001999999996</v>
      </c>
      <c r="N39" s="34">
        <v>656.05880999999999</v>
      </c>
      <c r="O39" s="34">
        <v>652.49882000000002</v>
      </c>
      <c r="P39" s="34">
        <v>649.22077999999897</v>
      </c>
      <c r="Q39" s="34">
        <v>648.90008</v>
      </c>
      <c r="R39" s="34">
        <v>641.95395999999994</v>
      </c>
      <c r="S39" s="34">
        <v>240.96697999999901</v>
      </c>
      <c r="T39" s="34">
        <v>240.30848999999901</v>
      </c>
      <c r="U39" s="34">
        <v>239.47596999999999</v>
      </c>
      <c r="V39" s="34">
        <v>237.23267999999999</v>
      </c>
      <c r="W39" s="34">
        <v>237.66602999999901</v>
      </c>
      <c r="X39" s="34">
        <v>0</v>
      </c>
      <c r="Y39" s="34">
        <v>0</v>
      </c>
      <c r="Z39" s="34">
        <v>0</v>
      </c>
      <c r="AA39" s="34">
        <v>0</v>
      </c>
    </row>
    <row r="40" spans="1:27" s="30" customFormat="1" x14ac:dyDescent="0.35">
      <c r="A40" s="31" t="s">
        <v>120</v>
      </c>
      <c r="B40" s="31" t="s">
        <v>66</v>
      </c>
      <c r="C40" s="34">
        <v>2071.1279100000002</v>
      </c>
      <c r="D40" s="34">
        <v>3562.3590111865897</v>
      </c>
      <c r="E40" s="34">
        <v>4867.4422353453901</v>
      </c>
      <c r="F40" s="34">
        <v>4454.0222016489506</v>
      </c>
      <c r="G40" s="34">
        <v>5144.6381830165501</v>
      </c>
      <c r="H40" s="34">
        <v>5467.9660207665002</v>
      </c>
      <c r="I40" s="34">
        <v>7872.6016737571999</v>
      </c>
      <c r="J40" s="34">
        <v>12799.630731183053</v>
      </c>
      <c r="K40" s="34">
        <v>13318.055670392398</v>
      </c>
      <c r="L40" s="34">
        <v>13614.440659026179</v>
      </c>
      <c r="M40" s="34">
        <v>12504.48467375578</v>
      </c>
      <c r="N40" s="34">
        <v>12289.321858109301</v>
      </c>
      <c r="O40" s="34">
        <v>11073.120862774</v>
      </c>
      <c r="P40" s="34">
        <v>12832.2088647576</v>
      </c>
      <c r="Q40" s="34">
        <v>18357.366537677601</v>
      </c>
      <c r="R40" s="34">
        <v>25872.841671077</v>
      </c>
      <c r="S40" s="34">
        <v>33269.075848954482</v>
      </c>
      <c r="T40" s="34">
        <v>32678.1289770658</v>
      </c>
      <c r="U40" s="34">
        <v>33415.15438066041</v>
      </c>
      <c r="V40" s="34">
        <v>30978.229012988799</v>
      </c>
      <c r="W40" s="34">
        <v>29660.988904745398</v>
      </c>
      <c r="X40" s="34">
        <v>27034.700847136588</v>
      </c>
      <c r="Y40" s="34">
        <v>33098.397435288702</v>
      </c>
      <c r="Z40" s="34">
        <v>34789.872292322303</v>
      </c>
      <c r="AA40" s="34">
        <v>37465.563252067805</v>
      </c>
    </row>
    <row r="41" spans="1:27" s="30" customFormat="1" x14ac:dyDescent="0.35">
      <c r="A41" s="31" t="s">
        <v>120</v>
      </c>
      <c r="B41" s="31" t="s">
        <v>65</v>
      </c>
      <c r="C41" s="34">
        <v>5651.0506579878029</v>
      </c>
      <c r="D41" s="34">
        <v>7988.7752066909479</v>
      </c>
      <c r="E41" s="34">
        <v>8054.4107181616446</v>
      </c>
      <c r="F41" s="34">
        <v>7689.8989847201929</v>
      </c>
      <c r="G41" s="34">
        <v>7518.3842736774404</v>
      </c>
      <c r="H41" s="34">
        <v>7990.3464042088344</v>
      </c>
      <c r="I41" s="34">
        <v>8592.0469088111458</v>
      </c>
      <c r="J41" s="34">
        <v>7209.9850560943469</v>
      </c>
      <c r="K41" s="34">
        <v>9067.4900856326676</v>
      </c>
      <c r="L41" s="34">
        <v>9432.0855619542854</v>
      </c>
      <c r="M41" s="34">
        <v>9828.5119482209884</v>
      </c>
      <c r="N41" s="34">
        <v>9786.122311429217</v>
      </c>
      <c r="O41" s="34">
        <v>9406.1447452604989</v>
      </c>
      <c r="P41" s="34">
        <v>9204.4878734218983</v>
      </c>
      <c r="Q41" s="34">
        <v>10164.438500790577</v>
      </c>
      <c r="R41" s="34">
        <v>9812.0362761071228</v>
      </c>
      <c r="S41" s="34">
        <v>9606.7066854046971</v>
      </c>
      <c r="T41" s="34">
        <v>10564.435592309655</v>
      </c>
      <c r="U41" s="34">
        <v>11030.202205665975</v>
      </c>
      <c r="V41" s="34">
        <v>11484.717609487092</v>
      </c>
      <c r="W41" s="34">
        <v>11380.334208747148</v>
      </c>
      <c r="X41" s="34">
        <v>11732.121652716651</v>
      </c>
      <c r="Y41" s="34">
        <v>11112.881991870727</v>
      </c>
      <c r="Z41" s="34">
        <v>11464.479270720836</v>
      </c>
      <c r="AA41" s="34">
        <v>11362.605649162233</v>
      </c>
    </row>
    <row r="42" spans="1:27" s="30" customFormat="1" x14ac:dyDescent="0.35">
      <c r="A42" s="31" t="s">
        <v>120</v>
      </c>
      <c r="B42" s="31" t="s">
        <v>34</v>
      </c>
      <c r="C42" s="34">
        <v>54.584795929900004</v>
      </c>
      <c r="D42" s="34">
        <v>63.087734027899899</v>
      </c>
      <c r="E42" s="34">
        <v>77.257644410299989</v>
      </c>
      <c r="F42" s="34">
        <v>82.163552914700006</v>
      </c>
      <c r="G42" s="34">
        <v>72.994393179699983</v>
      </c>
      <c r="H42" s="34">
        <v>80.893554815500011</v>
      </c>
      <c r="I42" s="34">
        <v>84.191470685799885</v>
      </c>
      <c r="J42" s="34">
        <v>86.314143528499997</v>
      </c>
      <c r="K42" s="34">
        <v>110.7947059952</v>
      </c>
      <c r="L42" s="34">
        <v>88.292393546599897</v>
      </c>
      <c r="M42" s="34">
        <v>86.384062323699894</v>
      </c>
      <c r="N42" s="34">
        <v>91.151963334999991</v>
      </c>
      <c r="O42" s="34">
        <v>332.21355319999986</v>
      </c>
      <c r="P42" s="34">
        <v>334.36779979999989</v>
      </c>
      <c r="Q42" s="34">
        <v>908.42174039999998</v>
      </c>
      <c r="R42" s="34">
        <v>914.11043670000004</v>
      </c>
      <c r="S42" s="34">
        <v>884.74433629999999</v>
      </c>
      <c r="T42" s="34">
        <v>883.54608050000002</v>
      </c>
      <c r="U42" s="34">
        <v>893.75263519999999</v>
      </c>
      <c r="V42" s="34">
        <v>883.73297859999991</v>
      </c>
      <c r="W42" s="34">
        <v>1692.6528328999998</v>
      </c>
      <c r="X42" s="34">
        <v>1686.6325173999999</v>
      </c>
      <c r="Y42" s="34">
        <v>1654.7607507999999</v>
      </c>
      <c r="Z42" s="34">
        <v>1782.3202925000001</v>
      </c>
      <c r="AA42" s="34">
        <v>1790.2328199999999</v>
      </c>
    </row>
    <row r="43" spans="1:27" s="30" customFormat="1" x14ac:dyDescent="0.35">
      <c r="A43" s="31" t="s">
        <v>120</v>
      </c>
      <c r="B43" s="31" t="s">
        <v>70</v>
      </c>
      <c r="C43" s="34">
        <v>104.74848</v>
      </c>
      <c r="D43" s="34">
        <v>36.641759999999998</v>
      </c>
      <c r="E43" s="34">
        <v>117.93611999999899</v>
      </c>
      <c r="F43" s="34">
        <v>100.798833012099</v>
      </c>
      <c r="G43" s="34">
        <v>66.844862165699993</v>
      </c>
      <c r="H43" s="34">
        <v>121.83678034399999</v>
      </c>
      <c r="I43" s="34">
        <v>159.53664299970001</v>
      </c>
      <c r="J43" s="34">
        <v>196.40633729609999</v>
      </c>
      <c r="K43" s="34">
        <v>325.50138780039998</v>
      </c>
      <c r="L43" s="34">
        <v>468.91928333549998</v>
      </c>
      <c r="M43" s="34">
        <v>366.42164789019995</v>
      </c>
      <c r="N43" s="34">
        <v>750.4597558736001</v>
      </c>
      <c r="O43" s="34">
        <v>721.84865626809994</v>
      </c>
      <c r="P43" s="34">
        <v>654.19291762619901</v>
      </c>
      <c r="Q43" s="34">
        <v>661.21198734760003</v>
      </c>
      <c r="R43" s="34">
        <v>658.01448311399997</v>
      </c>
      <c r="S43" s="34">
        <v>2094.4498400000002</v>
      </c>
      <c r="T43" s="34">
        <v>2144.9922999999999</v>
      </c>
      <c r="U43" s="34">
        <v>2277.8501499999998</v>
      </c>
      <c r="V43" s="34">
        <v>2147.9971999999998</v>
      </c>
      <c r="W43" s="34">
        <v>2204.7754399999999</v>
      </c>
      <c r="X43" s="34">
        <v>2155.5285000000003</v>
      </c>
      <c r="Y43" s="34">
        <v>2045.2059300000001</v>
      </c>
      <c r="Z43" s="34">
        <v>2608.5349000000001</v>
      </c>
      <c r="AA43" s="34">
        <v>2623.0109699999998</v>
      </c>
    </row>
    <row r="44" spans="1:27" s="30" customFormat="1" x14ac:dyDescent="0.35">
      <c r="A44" s="31" t="s">
        <v>120</v>
      </c>
      <c r="B44" s="31" t="s">
        <v>52</v>
      </c>
      <c r="C44" s="27">
        <v>14.853624999999999</v>
      </c>
      <c r="D44" s="27">
        <v>14.071550999999999</v>
      </c>
      <c r="E44" s="27">
        <v>14.946786999999899</v>
      </c>
      <c r="F44" s="27">
        <v>25.419837999999999</v>
      </c>
      <c r="G44" s="27">
        <v>34.314616999999998</v>
      </c>
      <c r="H44" s="27">
        <v>47.995852999999997</v>
      </c>
      <c r="I44" s="27">
        <v>61.725630000000002</v>
      </c>
      <c r="J44" s="27">
        <v>76.938869999999994</v>
      </c>
      <c r="K44" s="27">
        <v>126.92923</v>
      </c>
      <c r="L44" s="27">
        <v>108.27475</v>
      </c>
      <c r="M44" s="27">
        <v>116.93801999999999</v>
      </c>
      <c r="N44" s="27">
        <v>147.53026</v>
      </c>
      <c r="O44" s="27">
        <v>159.63624999999999</v>
      </c>
      <c r="P44" s="27">
        <v>182.65565000000001</v>
      </c>
      <c r="Q44" s="27">
        <v>195.74897999999999</v>
      </c>
      <c r="R44" s="27">
        <v>219.04625999999999</v>
      </c>
      <c r="S44" s="27">
        <v>224.82002</v>
      </c>
      <c r="T44" s="27">
        <v>241.46614</v>
      </c>
      <c r="U44" s="27">
        <v>268.63704999999999</v>
      </c>
      <c r="V44" s="27">
        <v>278.40005000000002</v>
      </c>
      <c r="W44" s="27">
        <v>286.75934000000001</v>
      </c>
      <c r="X44" s="27">
        <v>299.96294999999998</v>
      </c>
      <c r="Y44" s="27">
        <v>313.23480000000001</v>
      </c>
      <c r="Z44" s="27">
        <v>321.68857000000003</v>
      </c>
      <c r="AA44" s="27">
        <v>334.55997000000002</v>
      </c>
    </row>
    <row r="45" spans="1:27" s="30" customFormat="1" x14ac:dyDescent="0.35">
      <c r="A45" s="38" t="s">
        <v>127</v>
      </c>
      <c r="B45" s="38"/>
      <c r="C45" s="35">
        <v>61720.776102351294</v>
      </c>
      <c r="D45" s="35">
        <v>59616.115198896026</v>
      </c>
      <c r="E45" s="35">
        <v>63053.447525471558</v>
      </c>
      <c r="F45" s="35">
        <v>63511.124854274953</v>
      </c>
      <c r="G45" s="35">
        <v>61812.332560842486</v>
      </c>
      <c r="H45" s="35">
        <v>62258.88008620555</v>
      </c>
      <c r="I45" s="35">
        <v>63115.366471277521</v>
      </c>
      <c r="J45" s="35">
        <v>62519.949740449731</v>
      </c>
      <c r="K45" s="35">
        <v>65098.085553307828</v>
      </c>
      <c r="L45" s="35">
        <v>65284.849380023523</v>
      </c>
      <c r="M45" s="35">
        <v>64124.774381349416</v>
      </c>
      <c r="N45" s="35">
        <v>71387.470708637877</v>
      </c>
      <c r="O45" s="35">
        <v>71923.775152701361</v>
      </c>
      <c r="P45" s="35">
        <v>71306.73665765133</v>
      </c>
      <c r="Q45" s="35">
        <v>72496.87113251086</v>
      </c>
      <c r="R45" s="35">
        <v>72061.38380239511</v>
      </c>
      <c r="S45" s="35">
        <v>71643.99631256843</v>
      </c>
      <c r="T45" s="35">
        <v>73706.06912351308</v>
      </c>
      <c r="U45" s="35">
        <v>73927.442400941101</v>
      </c>
      <c r="V45" s="35">
        <v>70860.17663685036</v>
      </c>
      <c r="W45" s="35">
        <v>68419.462526222225</v>
      </c>
      <c r="X45" s="35">
        <v>63969.839439825955</v>
      </c>
      <c r="Y45" s="35">
        <v>65782.466875554543</v>
      </c>
      <c r="Z45" s="35">
        <v>64576.509368641258</v>
      </c>
      <c r="AA45" s="35">
        <v>63623.515949051143</v>
      </c>
    </row>
    <row r="46" spans="1:27" s="30" customFormat="1" x14ac:dyDescent="0.35"/>
    <row r="47" spans="1:27" s="30" customFormat="1"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s="30" customFormat="1"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s="30" customFormat="1" x14ac:dyDescent="0.35">
      <c r="A49" s="31" t="s">
        <v>121</v>
      </c>
      <c r="B49" s="31" t="s">
        <v>68</v>
      </c>
      <c r="C49" s="34">
        <v>33727.262100000007</v>
      </c>
      <c r="D49" s="34">
        <v>30946.654299999991</v>
      </c>
      <c r="E49" s="34">
        <v>33309.788799999995</v>
      </c>
      <c r="F49" s="34">
        <v>33765.470999999998</v>
      </c>
      <c r="G49" s="34">
        <v>34239.730900000002</v>
      </c>
      <c r="H49" s="34">
        <v>33640.443399999996</v>
      </c>
      <c r="I49" s="34">
        <v>32049.6486</v>
      </c>
      <c r="J49" s="34">
        <v>33132.518600000694</v>
      </c>
      <c r="K49" s="34">
        <v>29394.606600000712</v>
      </c>
      <c r="L49" s="34">
        <v>29832.965600000713</v>
      </c>
      <c r="M49" s="34">
        <v>27256.583000000715</v>
      </c>
      <c r="N49" s="34">
        <v>24456.55470000071</v>
      </c>
      <c r="O49" s="34">
        <v>24552.728400000709</v>
      </c>
      <c r="P49" s="34">
        <v>24704.501500000708</v>
      </c>
      <c r="Q49" s="34">
        <v>24240.36950000071</v>
      </c>
      <c r="R49" s="34">
        <v>23535.246900000708</v>
      </c>
      <c r="S49" s="34">
        <v>22291.513900000708</v>
      </c>
      <c r="T49" s="34">
        <v>21262.307200000712</v>
      </c>
      <c r="U49" s="34">
        <v>22415.309700000715</v>
      </c>
      <c r="V49" s="34">
        <v>23458.642200000711</v>
      </c>
      <c r="W49" s="34">
        <v>23228.104100000706</v>
      </c>
      <c r="X49" s="34">
        <v>22856.09070000071</v>
      </c>
      <c r="Y49" s="34">
        <v>23012.244000000712</v>
      </c>
      <c r="Z49" s="34">
        <v>22788.815800000702</v>
      </c>
      <c r="AA49" s="34">
        <v>23099.34760000071</v>
      </c>
    </row>
    <row r="50" spans="1:27" s="30" customFormat="1" x14ac:dyDescent="0.35">
      <c r="A50" s="31" t="s">
        <v>121</v>
      </c>
      <c r="B50" s="31" t="s">
        <v>18</v>
      </c>
      <c r="C50" s="34">
        <v>0</v>
      </c>
      <c r="D50" s="34">
        <v>5.0228223E-4</v>
      </c>
      <c r="E50" s="34">
        <v>5.6083839999999995E-4</v>
      </c>
      <c r="F50" s="34">
        <v>5.6827307000000004E-4</v>
      </c>
      <c r="G50" s="34">
        <v>5.5931804999999996E-4</v>
      </c>
      <c r="H50" s="34">
        <v>5.7367729999999997E-4</v>
      </c>
      <c r="I50" s="34">
        <v>5.9265000000000001E-4</v>
      </c>
      <c r="J50" s="34">
        <v>6.2165150000000004E-4</v>
      </c>
      <c r="K50" s="34">
        <v>6.9077783999999995E-4</v>
      </c>
      <c r="L50" s="34">
        <v>7.8215749999999997E-4</v>
      </c>
      <c r="M50" s="34">
        <v>8.0550554999999995E-4</v>
      </c>
      <c r="N50" s="34">
        <v>1.2583922E-3</v>
      </c>
      <c r="O50" s="34">
        <v>1.3707127999999999E-3</v>
      </c>
      <c r="P50" s="34">
        <v>1.3345073999999899E-3</v>
      </c>
      <c r="Q50" s="34">
        <v>1.5212727E-3</v>
      </c>
      <c r="R50" s="34">
        <v>1.4748743E-3</v>
      </c>
      <c r="S50" s="34">
        <v>1.9468481E-3</v>
      </c>
      <c r="T50" s="34">
        <v>2.0342388000000001E-3</v>
      </c>
      <c r="U50" s="34">
        <v>2.3115543000000001E-3</v>
      </c>
      <c r="V50" s="34">
        <v>2.185134E-3</v>
      </c>
      <c r="W50" s="34">
        <v>2.9945008E-3</v>
      </c>
      <c r="X50" s="34">
        <v>3.0895444000000002E-3</v>
      </c>
      <c r="Y50" s="34">
        <v>3.0893105999999998E-3</v>
      </c>
      <c r="Z50" s="34">
        <v>3.7416846000000001E-3</v>
      </c>
      <c r="AA50" s="34">
        <v>3.7773955E-3</v>
      </c>
    </row>
    <row r="51" spans="1:27" s="30" customFormat="1" x14ac:dyDescent="0.35">
      <c r="A51" s="31" t="s">
        <v>121</v>
      </c>
      <c r="B51" s="31" t="s">
        <v>30</v>
      </c>
      <c r="C51" s="34">
        <v>25.534960000000002</v>
      </c>
      <c r="D51" s="34">
        <v>22.656126</v>
      </c>
      <c r="E51" s="34">
        <v>31.567506999999999</v>
      </c>
      <c r="F51" s="34">
        <v>7.8007482999999898</v>
      </c>
      <c r="G51" s="34">
        <v>2.07569569999999E-4</v>
      </c>
      <c r="H51" s="34">
        <v>7.8525866999999998</v>
      </c>
      <c r="I51" s="34">
        <v>1.9930387999999899</v>
      </c>
      <c r="J51" s="34">
        <v>1.7453763999999999E-4</v>
      </c>
      <c r="K51" s="34">
        <v>0.65105979999999997</v>
      </c>
      <c r="L51" s="34">
        <v>1.9873981000000001</v>
      </c>
      <c r="M51" s="34">
        <v>9.6394140000000004</v>
      </c>
      <c r="N51" s="34">
        <v>44.321067999999997</v>
      </c>
      <c r="O51" s="34">
        <v>28.577672999999901</v>
      </c>
      <c r="P51" s="34">
        <v>48.735835999999999</v>
      </c>
      <c r="Q51" s="34">
        <v>180.87868</v>
      </c>
      <c r="R51" s="34">
        <v>78.984880000000004</v>
      </c>
      <c r="S51" s="34">
        <v>148.47436999999999</v>
      </c>
      <c r="T51" s="34">
        <v>150.91533999999999</v>
      </c>
      <c r="U51" s="34">
        <v>0</v>
      </c>
      <c r="V51" s="34">
        <v>0</v>
      </c>
      <c r="W51" s="34">
        <v>0</v>
      </c>
      <c r="X51" s="34">
        <v>0</v>
      </c>
      <c r="Y51" s="34">
        <v>0</v>
      </c>
      <c r="Z51" s="34">
        <v>0</v>
      </c>
      <c r="AA51" s="34">
        <v>0</v>
      </c>
    </row>
    <row r="52" spans="1:27" s="30" customFormat="1" x14ac:dyDescent="0.35">
      <c r="A52" s="31" t="s">
        <v>121</v>
      </c>
      <c r="B52" s="31" t="s">
        <v>63</v>
      </c>
      <c r="C52" s="34">
        <v>12.240022274739999</v>
      </c>
      <c r="D52" s="34">
        <v>26.663887800029897</v>
      </c>
      <c r="E52" s="34">
        <v>21.023848225449989</v>
      </c>
      <c r="F52" s="34">
        <v>9.6686038723299994</v>
      </c>
      <c r="G52" s="34">
        <v>1.1257536659999988E-3</v>
      </c>
      <c r="H52" s="34">
        <v>3.2055957083900002</v>
      </c>
      <c r="I52" s="34">
        <v>1.1268195374899992</v>
      </c>
      <c r="J52" s="34">
        <v>1.23938395E-3</v>
      </c>
      <c r="K52" s="34">
        <v>1.3466053600000001E-3</v>
      </c>
      <c r="L52" s="34">
        <v>0.16418931409500001</v>
      </c>
      <c r="M52" s="34">
        <v>2.5417528991539995</v>
      </c>
      <c r="N52" s="34">
        <v>10.42679202816999</v>
      </c>
      <c r="O52" s="34">
        <v>0.18041978621999999</v>
      </c>
      <c r="P52" s="34">
        <v>1.0407337277299999</v>
      </c>
      <c r="Q52" s="34">
        <v>49.2472597855499</v>
      </c>
      <c r="R52" s="34">
        <v>31.031101888829983</v>
      </c>
      <c r="S52" s="34">
        <v>61.802656380939865</v>
      </c>
      <c r="T52" s="34">
        <v>14.772664591050001</v>
      </c>
      <c r="U52" s="34">
        <v>87.579007267499989</v>
      </c>
      <c r="V52" s="34">
        <v>60.654947703649995</v>
      </c>
      <c r="W52" s="34">
        <v>134.78440956909998</v>
      </c>
      <c r="X52" s="34">
        <v>102.9351471817599</v>
      </c>
      <c r="Y52" s="34">
        <v>361.96474171759996</v>
      </c>
      <c r="Z52" s="34">
        <v>383.23667150434994</v>
      </c>
      <c r="AA52" s="34">
        <v>285.50980391813891</v>
      </c>
    </row>
    <row r="53" spans="1:27" s="30" customFormat="1" x14ac:dyDescent="0.35">
      <c r="A53" s="31" t="s">
        <v>121</v>
      </c>
      <c r="B53" s="31" t="s">
        <v>62</v>
      </c>
      <c r="C53" s="34">
        <v>2870.0796999999989</v>
      </c>
      <c r="D53" s="34">
        <v>2837.47417</v>
      </c>
      <c r="E53" s="34">
        <v>2599.722009999999</v>
      </c>
      <c r="F53" s="34">
        <v>3293.8391620000002</v>
      </c>
      <c r="G53" s="34">
        <v>3386.5636149999978</v>
      </c>
      <c r="H53" s="34">
        <v>3152.1636139999991</v>
      </c>
      <c r="I53" s="34">
        <v>3228.876429999998</v>
      </c>
      <c r="J53" s="34">
        <v>4026.6187</v>
      </c>
      <c r="K53" s="34">
        <v>3237.342455</v>
      </c>
      <c r="L53" s="34">
        <v>2778.8693859999989</v>
      </c>
      <c r="M53" s="34">
        <v>2780.4589699999992</v>
      </c>
      <c r="N53" s="34">
        <v>2514.4686740000002</v>
      </c>
      <c r="O53" s="34">
        <v>3086.3017399999981</v>
      </c>
      <c r="P53" s="34">
        <v>3177.9740799999995</v>
      </c>
      <c r="Q53" s="34">
        <v>3012.2111</v>
      </c>
      <c r="R53" s="34">
        <v>3000.0330459999982</v>
      </c>
      <c r="S53" s="34">
        <v>3780.3290439999982</v>
      </c>
      <c r="T53" s="34">
        <v>3140.197725</v>
      </c>
      <c r="U53" s="34">
        <v>2695.9624349999999</v>
      </c>
      <c r="V53" s="34">
        <v>2681.0962200000004</v>
      </c>
      <c r="W53" s="34">
        <v>2433.1186999999986</v>
      </c>
      <c r="X53" s="34">
        <v>2974.066569999999</v>
      </c>
      <c r="Y53" s="34">
        <v>3071.9075000000003</v>
      </c>
      <c r="Z53" s="34">
        <v>2894.5178289999981</v>
      </c>
      <c r="AA53" s="34">
        <v>2904.4260599999993</v>
      </c>
    </row>
    <row r="54" spans="1:27" s="30" customFormat="1" x14ac:dyDescent="0.35">
      <c r="A54" s="31" t="s">
        <v>121</v>
      </c>
      <c r="B54" s="31" t="s">
        <v>66</v>
      </c>
      <c r="C54" s="34">
        <v>11650.017084000001</v>
      </c>
      <c r="D54" s="34">
        <v>14217.485532471384</v>
      </c>
      <c r="E54" s="34">
        <v>12479.554840786246</v>
      </c>
      <c r="F54" s="34">
        <v>13010.737992736958</v>
      </c>
      <c r="G54" s="34">
        <v>14064.905564884508</v>
      </c>
      <c r="H54" s="34">
        <v>14800.77977316147</v>
      </c>
      <c r="I54" s="34">
        <v>15093.897307745137</v>
      </c>
      <c r="J54" s="34">
        <v>14191.997485040978</v>
      </c>
      <c r="K54" s="34">
        <v>14718.118163981479</v>
      </c>
      <c r="L54" s="34">
        <v>14408.557923369957</v>
      </c>
      <c r="M54" s="34">
        <v>16331.994574418301</v>
      </c>
      <c r="N54" s="34">
        <v>14105.878679330148</v>
      </c>
      <c r="O54" s="34">
        <v>14191.585750832719</v>
      </c>
      <c r="P54" s="34">
        <v>14539.941808817179</v>
      </c>
      <c r="Q54" s="34">
        <v>16040.010756191503</v>
      </c>
      <c r="R54" s="34">
        <v>16142.230997083798</v>
      </c>
      <c r="S54" s="34">
        <v>16604.639637736142</v>
      </c>
      <c r="T54" s="34">
        <v>16474.361923583532</v>
      </c>
      <c r="U54" s="34">
        <v>15976.375178387196</v>
      </c>
      <c r="V54" s="34">
        <v>16562.537622394932</v>
      </c>
      <c r="W54" s="34">
        <v>15460.577709763897</v>
      </c>
      <c r="X54" s="34">
        <v>18386.979320060225</v>
      </c>
      <c r="Y54" s="34">
        <v>18220.819819691678</v>
      </c>
      <c r="Z54" s="34">
        <v>18828.899688037494</v>
      </c>
      <c r="AA54" s="34">
        <v>18419.834080314326</v>
      </c>
    </row>
    <row r="55" spans="1:27" s="30" customFormat="1" x14ac:dyDescent="0.35">
      <c r="A55" s="31" t="s">
        <v>121</v>
      </c>
      <c r="B55" s="31" t="s">
        <v>65</v>
      </c>
      <c r="C55" s="34">
        <v>2389.1138400499931</v>
      </c>
      <c r="D55" s="34">
        <v>2378.4321038942744</v>
      </c>
      <c r="E55" s="34">
        <v>2473.3403110163895</v>
      </c>
      <c r="F55" s="34">
        <v>2363.4343638587784</v>
      </c>
      <c r="G55" s="34">
        <v>3842.3677123749994</v>
      </c>
      <c r="H55" s="34">
        <v>4058.0027838779956</v>
      </c>
      <c r="I55" s="34">
        <v>4494.4021992759999</v>
      </c>
      <c r="J55" s="34">
        <v>8973.7461808939988</v>
      </c>
      <c r="K55" s="34">
        <v>9348.8068104560007</v>
      </c>
      <c r="L55" s="34">
        <v>9538.3869393559999</v>
      </c>
      <c r="M55" s="34">
        <v>9499.7539374369971</v>
      </c>
      <c r="N55" s="34">
        <v>9868.2180381399994</v>
      </c>
      <c r="O55" s="34">
        <v>9341.9362282659986</v>
      </c>
      <c r="P55" s="34">
        <v>9037.9545476000003</v>
      </c>
      <c r="Q55" s="34">
        <v>9506.0870982420001</v>
      </c>
      <c r="R55" s="34">
        <v>9667.1338060169892</v>
      </c>
      <c r="S55" s="34">
        <v>8976.8862065999892</v>
      </c>
      <c r="T55" s="34">
        <v>9332.8276204029989</v>
      </c>
      <c r="U55" s="34">
        <v>9549.5619401089989</v>
      </c>
      <c r="V55" s="34">
        <v>9488.5778742009988</v>
      </c>
      <c r="W55" s="34">
        <v>9850.6491254909979</v>
      </c>
      <c r="X55" s="34">
        <v>9315.3671845799963</v>
      </c>
      <c r="Y55" s="34">
        <v>9038.8151956139973</v>
      </c>
      <c r="Z55" s="34">
        <v>9215.0732037699945</v>
      </c>
      <c r="AA55" s="34">
        <v>9284.9115643650002</v>
      </c>
    </row>
    <row r="56" spans="1:27" s="30" customFormat="1" x14ac:dyDescent="0.35">
      <c r="A56" s="31" t="s">
        <v>121</v>
      </c>
      <c r="B56" s="31" t="s">
        <v>34</v>
      </c>
      <c r="C56" s="34">
        <v>38.987550657799993</v>
      </c>
      <c r="D56" s="34">
        <v>44.345476171399902</v>
      </c>
      <c r="E56" s="34">
        <v>39.987542088399998</v>
      </c>
      <c r="F56" s="34">
        <v>37.290850435199999</v>
      </c>
      <c r="G56" s="34">
        <v>50.246980619299997</v>
      </c>
      <c r="H56" s="34">
        <v>48.367923424500006</v>
      </c>
      <c r="I56" s="34">
        <v>50.492056999800006</v>
      </c>
      <c r="J56" s="34">
        <v>41.7870687951999</v>
      </c>
      <c r="K56" s="34">
        <v>36.775980949999898</v>
      </c>
      <c r="L56" s="34">
        <v>41.613816926999895</v>
      </c>
      <c r="M56" s="34">
        <v>44.454473018599991</v>
      </c>
      <c r="N56" s="34">
        <v>39.347070154999997</v>
      </c>
      <c r="O56" s="34">
        <v>11.65653973</v>
      </c>
      <c r="P56" s="34">
        <v>11.912314851000001</v>
      </c>
      <c r="Q56" s="34">
        <v>12.230104507</v>
      </c>
      <c r="R56" s="34">
        <v>12.613097202999999</v>
      </c>
      <c r="S56" s="34">
        <v>11.4712986955</v>
      </c>
      <c r="T56" s="34">
        <v>11.439488544000001</v>
      </c>
      <c r="U56" s="34">
        <v>11.086644307</v>
      </c>
      <c r="V56" s="34">
        <v>11.613081857000001</v>
      </c>
      <c r="W56" s="34">
        <v>11.739169131999999</v>
      </c>
      <c r="X56" s="34">
        <v>11.555426534</v>
      </c>
      <c r="Y56" s="34">
        <v>11.402193699</v>
      </c>
      <c r="Z56" s="34">
        <v>401.94753900000001</v>
      </c>
      <c r="AA56" s="34">
        <v>405.92179299999992</v>
      </c>
    </row>
    <row r="57" spans="1:27" s="30" customFormat="1" x14ac:dyDescent="0.35">
      <c r="A57" s="31" t="s">
        <v>121</v>
      </c>
      <c r="B57" s="31" t="s">
        <v>70</v>
      </c>
      <c r="C57" s="34">
        <v>0</v>
      </c>
      <c r="D57" s="34">
        <v>0</v>
      </c>
      <c r="E57" s="34">
        <v>0</v>
      </c>
      <c r="F57" s="34">
        <v>1.3879636999999999E-3</v>
      </c>
      <c r="G57" s="34">
        <v>1.6232809E-3</v>
      </c>
      <c r="H57" s="34">
        <v>1.7137913E-3</v>
      </c>
      <c r="I57" s="34">
        <v>1.8120217000000001E-3</v>
      </c>
      <c r="J57" s="34">
        <v>1.8899298000000001E-3</v>
      </c>
      <c r="K57" s="34">
        <v>1.9073542000000001E-3</v>
      </c>
      <c r="L57" s="34">
        <v>2.1794022000000001E-3</v>
      </c>
      <c r="M57" s="34">
        <v>2.266662E-3</v>
      </c>
      <c r="N57" s="34">
        <v>3.7069506999999999E-3</v>
      </c>
      <c r="O57" s="34">
        <v>3.6094756999999998E-3</v>
      </c>
      <c r="P57" s="34">
        <v>3.7603971999999901E-3</v>
      </c>
      <c r="Q57" s="34">
        <v>4.8038839999999996E-3</v>
      </c>
      <c r="R57" s="34">
        <v>4.9217944000000003E-3</v>
      </c>
      <c r="S57" s="34">
        <v>6.1473003999999998E-3</v>
      </c>
      <c r="T57" s="34">
        <v>6.1829919999999896E-3</v>
      </c>
      <c r="U57" s="34">
        <v>1.029272E-2</v>
      </c>
      <c r="V57" s="34">
        <v>1.0834211999999999E-2</v>
      </c>
      <c r="W57" s="34">
        <v>2.2374597999999999E-2</v>
      </c>
      <c r="X57" s="34">
        <v>2.17952189999999E-2</v>
      </c>
      <c r="Y57" s="34">
        <v>2.1973387999999899E-2</v>
      </c>
      <c r="Z57" s="34">
        <v>1630.8395</v>
      </c>
      <c r="AA57" s="34">
        <v>1656.1723999999999</v>
      </c>
    </row>
    <row r="58" spans="1:27" s="30" customFormat="1" x14ac:dyDescent="0.35">
      <c r="A58" s="31" t="s">
        <v>121</v>
      </c>
      <c r="B58" s="31" t="s">
        <v>52</v>
      </c>
      <c r="C58" s="27">
        <v>16.003391000000001</v>
      </c>
      <c r="D58" s="27">
        <v>17.853873999999902</v>
      </c>
      <c r="E58" s="27">
        <v>18.2332</v>
      </c>
      <c r="F58" s="27">
        <v>27.857469999999999</v>
      </c>
      <c r="G58" s="27">
        <v>45.816696</v>
      </c>
      <c r="H58" s="27">
        <v>59.083877999999999</v>
      </c>
      <c r="I58" s="27">
        <v>76.566604999999996</v>
      </c>
      <c r="J58" s="27">
        <v>81.471019999999996</v>
      </c>
      <c r="K58" s="27">
        <v>103.53899399999899</v>
      </c>
      <c r="L58" s="27">
        <v>128.89641</v>
      </c>
      <c r="M58" s="27">
        <v>155.07563999999999</v>
      </c>
      <c r="N58" s="27">
        <v>157.6842</v>
      </c>
      <c r="O58" s="27">
        <v>171.02046000000001</v>
      </c>
      <c r="P58" s="27">
        <v>201.29284999999999</v>
      </c>
      <c r="Q58" s="27">
        <v>237.963729999999</v>
      </c>
      <c r="R58" s="27">
        <v>265.07675</v>
      </c>
      <c r="S58" s="27">
        <v>268.10007000000002</v>
      </c>
      <c r="T58" s="27">
        <v>287.58780000000002</v>
      </c>
      <c r="U58" s="27">
        <v>314.43085000000002</v>
      </c>
      <c r="V58" s="27">
        <v>352.2912</v>
      </c>
      <c r="W58" s="27">
        <v>352.95972</v>
      </c>
      <c r="X58" s="27">
        <v>365.38283999999999</v>
      </c>
      <c r="Y58" s="27">
        <v>381.50027</v>
      </c>
      <c r="Z58" s="27">
        <v>405.33783</v>
      </c>
      <c r="AA58" s="27">
        <v>418.86992999999899</v>
      </c>
    </row>
    <row r="59" spans="1:27" s="30" customFormat="1" x14ac:dyDescent="0.35">
      <c r="A59" s="38" t="s">
        <v>127</v>
      </c>
      <c r="B59" s="38"/>
      <c r="C59" s="35">
        <v>50674.247706324735</v>
      </c>
      <c r="D59" s="35">
        <v>50429.366622447909</v>
      </c>
      <c r="E59" s="35">
        <v>50914.997877866481</v>
      </c>
      <c r="F59" s="35">
        <v>52450.952439041132</v>
      </c>
      <c r="G59" s="35">
        <v>55533.569684900795</v>
      </c>
      <c r="H59" s="35">
        <v>55662.448327125145</v>
      </c>
      <c r="I59" s="35">
        <v>54869.944988008632</v>
      </c>
      <c r="J59" s="35">
        <v>60324.883001508766</v>
      </c>
      <c r="K59" s="35">
        <v>56699.527126621389</v>
      </c>
      <c r="L59" s="35">
        <v>56560.932218298265</v>
      </c>
      <c r="M59" s="35">
        <v>55880.972454260715</v>
      </c>
      <c r="N59" s="35">
        <v>50999.869209891229</v>
      </c>
      <c r="O59" s="35">
        <v>51201.311582598442</v>
      </c>
      <c r="P59" s="35">
        <v>51510.149840653015</v>
      </c>
      <c r="Q59" s="35">
        <v>53028.80591549247</v>
      </c>
      <c r="R59" s="35">
        <v>52454.662205864624</v>
      </c>
      <c r="S59" s="35">
        <v>51863.647761565881</v>
      </c>
      <c r="T59" s="35">
        <v>50375.3845078171</v>
      </c>
      <c r="U59" s="35">
        <v>50724.790572318714</v>
      </c>
      <c r="V59" s="35">
        <v>52251.511049434295</v>
      </c>
      <c r="W59" s="35">
        <v>51107.237039325504</v>
      </c>
      <c r="X59" s="35">
        <v>53635.442011367093</v>
      </c>
      <c r="Y59" s="35">
        <v>53705.754346334586</v>
      </c>
      <c r="Z59" s="35">
        <v>54110.546933997131</v>
      </c>
      <c r="AA59" s="35">
        <v>53994.032885993671</v>
      </c>
    </row>
    <row r="60" spans="1:27" s="30" customFormat="1" x14ac:dyDescent="0.35"/>
    <row r="61" spans="1:27" s="30" customFormat="1"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s="30" customFormat="1"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s="30" customFormat="1"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s="30" customFormat="1" x14ac:dyDescent="0.35">
      <c r="A64" s="31" t="s">
        <v>122</v>
      </c>
      <c r="B64" s="31" t="s">
        <v>18</v>
      </c>
      <c r="C64" s="34">
        <v>1354.3485000000001</v>
      </c>
      <c r="D64" s="34">
        <v>1149.3125611697001</v>
      </c>
      <c r="E64" s="34">
        <v>754.56328313630002</v>
      </c>
      <c r="F64" s="34">
        <v>463.40467942474999</v>
      </c>
      <c r="G64" s="34">
        <v>463.40464948253998</v>
      </c>
      <c r="H64" s="34">
        <v>463.4046518792</v>
      </c>
      <c r="I64" s="34">
        <v>463.40465564160002</v>
      </c>
      <c r="J64" s="34">
        <v>463.40466030819999</v>
      </c>
      <c r="K64" s="34">
        <v>463.4047002488</v>
      </c>
      <c r="L64" s="34">
        <v>463.40480262799997</v>
      </c>
      <c r="M64" s="34">
        <v>463.40482015275001</v>
      </c>
      <c r="N64" s="34">
        <v>1115.4782684592999</v>
      </c>
      <c r="O64" s="34">
        <v>1351.3944105881901</v>
      </c>
      <c r="P64" s="34">
        <v>839.2262312485999</v>
      </c>
      <c r="Q64" s="34">
        <v>1507.5795810385</v>
      </c>
      <c r="R64" s="34">
        <v>804.21204200400007</v>
      </c>
      <c r="S64" s="34">
        <v>2.6663030000000001E-3</v>
      </c>
      <c r="T64" s="34">
        <v>2.7084601999999998E-3</v>
      </c>
      <c r="U64" s="34">
        <v>2.7785703999999999E-3</v>
      </c>
      <c r="V64" s="34">
        <v>2.6084684999999998E-3</v>
      </c>
      <c r="W64" s="34">
        <v>3.5281034999999901E-3</v>
      </c>
      <c r="X64" s="34">
        <v>3.6434739999999998E-3</v>
      </c>
      <c r="Y64" s="34">
        <v>3.8200913E-3</v>
      </c>
      <c r="Z64" s="34">
        <v>4.378959E-3</v>
      </c>
      <c r="AA64" s="34">
        <v>4.41653469999999E-3</v>
      </c>
    </row>
    <row r="65" spans="1:27" s="30" customFormat="1" x14ac:dyDescent="0.35">
      <c r="A65" s="31" t="s">
        <v>122</v>
      </c>
      <c r="B65" s="31" t="s">
        <v>30</v>
      </c>
      <c r="C65" s="34">
        <v>756.1529865</v>
      </c>
      <c r="D65" s="34">
        <v>735.64710000000002</v>
      </c>
      <c r="E65" s="34">
        <v>770.8229</v>
      </c>
      <c r="F65" s="34">
        <v>84.096016000000006</v>
      </c>
      <c r="G65" s="34">
        <v>84.096016000000006</v>
      </c>
      <c r="H65" s="34">
        <v>84.096016000000006</v>
      </c>
      <c r="I65" s="34">
        <v>84.096016000000006</v>
      </c>
      <c r="J65" s="34">
        <v>84.096016000000006</v>
      </c>
      <c r="K65" s="34">
        <v>84.096016000000006</v>
      </c>
      <c r="L65" s="34">
        <v>84.096016000000006</v>
      </c>
      <c r="M65" s="34">
        <v>84.096016000000006</v>
      </c>
      <c r="N65" s="34">
        <v>94.371459999999999</v>
      </c>
      <c r="O65" s="34">
        <v>84.096080000000001</v>
      </c>
      <c r="P65" s="34">
        <v>109.58538999999899</v>
      </c>
      <c r="Q65" s="34">
        <v>0</v>
      </c>
      <c r="R65" s="34">
        <v>0</v>
      </c>
      <c r="S65" s="34">
        <v>0</v>
      </c>
      <c r="T65" s="34">
        <v>0</v>
      </c>
      <c r="U65" s="34">
        <v>0</v>
      </c>
      <c r="V65" s="34">
        <v>0</v>
      </c>
      <c r="W65" s="34">
        <v>0</v>
      </c>
      <c r="X65" s="34">
        <v>0</v>
      </c>
      <c r="Y65" s="34">
        <v>0</v>
      </c>
      <c r="Z65" s="34">
        <v>0</v>
      </c>
      <c r="AA65" s="34">
        <v>0</v>
      </c>
    </row>
    <row r="66" spans="1:27" s="30" customFormat="1" x14ac:dyDescent="0.35">
      <c r="A66" s="31" t="s">
        <v>122</v>
      </c>
      <c r="B66" s="31" t="s">
        <v>63</v>
      </c>
      <c r="C66" s="34">
        <v>77.058015961049918</v>
      </c>
      <c r="D66" s="34">
        <v>58.162888891050002</v>
      </c>
      <c r="E66" s="34">
        <v>127.18759135315</v>
      </c>
      <c r="F66" s="34">
        <v>7.872389336486</v>
      </c>
      <c r="G66" s="34">
        <v>0.66798781864099999</v>
      </c>
      <c r="H66" s="34">
        <v>6.6396773757249905</v>
      </c>
      <c r="I66" s="34">
        <v>2.295341913128</v>
      </c>
      <c r="J66" s="34">
        <v>1.509042809999998E-3</v>
      </c>
      <c r="K66" s="34">
        <v>0.49349039903500008</v>
      </c>
      <c r="L66" s="34">
        <v>1.9252405180809899</v>
      </c>
      <c r="M66" s="34">
        <v>7.8692076904360002</v>
      </c>
      <c r="N66" s="34">
        <v>177.11922341013994</v>
      </c>
      <c r="O66" s="34">
        <v>224.68901797345401</v>
      </c>
      <c r="P66" s="34">
        <v>134.11655156341999</v>
      </c>
      <c r="Q66" s="34">
        <v>467.91177288896</v>
      </c>
      <c r="R66" s="34">
        <v>171.33141448971998</v>
      </c>
      <c r="S66" s="34">
        <v>530.40781408739895</v>
      </c>
      <c r="T66" s="34">
        <v>574.84108871184594</v>
      </c>
      <c r="U66" s="34">
        <v>652.36069665479897</v>
      </c>
      <c r="V66" s="34">
        <v>510.2662110280761</v>
      </c>
      <c r="W66" s="34">
        <v>721.50346248794995</v>
      </c>
      <c r="X66" s="34">
        <v>796.01501854090884</v>
      </c>
      <c r="Y66" s="34">
        <v>958.69716445124004</v>
      </c>
      <c r="Z66" s="34">
        <v>172.25462999999999</v>
      </c>
      <c r="AA66" s="34">
        <v>135.20008519999999</v>
      </c>
    </row>
    <row r="67" spans="1:27" s="30" customFormat="1"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s="30" customFormat="1" x14ac:dyDescent="0.35">
      <c r="A68" s="31" t="s">
        <v>122</v>
      </c>
      <c r="B68" s="31" t="s">
        <v>66</v>
      </c>
      <c r="C68" s="34">
        <v>6345.0379629999961</v>
      </c>
      <c r="D68" s="34">
        <v>6767.0758597259382</v>
      </c>
      <c r="E68" s="34">
        <v>6053.3759758004271</v>
      </c>
      <c r="F68" s="34">
        <v>6113.7645228617184</v>
      </c>
      <c r="G68" s="34">
        <v>5678.356957992879</v>
      </c>
      <c r="H68" s="34">
        <v>6348.9288224131988</v>
      </c>
      <c r="I68" s="34">
        <v>6443.6852751645956</v>
      </c>
      <c r="J68" s="34">
        <v>6118.5415489486586</v>
      </c>
      <c r="K68" s="34">
        <v>6069.2425781055572</v>
      </c>
      <c r="L68" s="34">
        <v>6047.7773476620168</v>
      </c>
      <c r="M68" s="34">
        <v>6500.6250149385169</v>
      </c>
      <c r="N68" s="34">
        <v>8981.3188787769959</v>
      </c>
      <c r="O68" s="34">
        <v>8542.6575079053982</v>
      </c>
      <c r="P68" s="34">
        <v>8151.0060789255986</v>
      </c>
      <c r="Q68" s="34">
        <v>9042.719646200896</v>
      </c>
      <c r="R68" s="34">
        <v>8420.1835965081009</v>
      </c>
      <c r="S68" s="34">
        <v>9899.7646022929875</v>
      </c>
      <c r="T68" s="34">
        <v>11083.7056035069</v>
      </c>
      <c r="U68" s="34">
        <v>10190.380935791196</v>
      </c>
      <c r="V68" s="34">
        <v>11126.9685300485</v>
      </c>
      <c r="W68" s="34">
        <v>9884.4340748203012</v>
      </c>
      <c r="X68" s="34">
        <v>9891.1581660350002</v>
      </c>
      <c r="Y68" s="34">
        <v>9277.3747839224998</v>
      </c>
      <c r="Z68" s="34">
        <v>11173.4272936167</v>
      </c>
      <c r="AA68" s="34">
        <v>10434.020780123488</v>
      </c>
    </row>
    <row r="69" spans="1:27" s="30" customFormat="1" x14ac:dyDescent="0.35">
      <c r="A69" s="31" t="s">
        <v>122</v>
      </c>
      <c r="B69" s="31" t="s">
        <v>65</v>
      </c>
      <c r="C69" s="34">
        <v>970.93539479774381</v>
      </c>
      <c r="D69" s="34">
        <v>976.01986289064996</v>
      </c>
      <c r="E69" s="34">
        <v>991.69623596436998</v>
      </c>
      <c r="F69" s="34">
        <v>939.14947153189007</v>
      </c>
      <c r="G69" s="34">
        <v>900.77638608410882</v>
      </c>
      <c r="H69" s="34">
        <v>916.68744345436915</v>
      </c>
      <c r="I69" s="34">
        <v>960.29981697386006</v>
      </c>
      <c r="J69" s="34">
        <v>907.03428123517983</v>
      </c>
      <c r="K69" s="34">
        <v>962.07563748369989</v>
      </c>
      <c r="L69" s="34">
        <v>970.93962224937991</v>
      </c>
      <c r="M69" s="34">
        <v>977.29083580302006</v>
      </c>
      <c r="N69" s="34">
        <v>2037.6332752968001</v>
      </c>
      <c r="O69" s="34">
        <v>1942.6199003575989</v>
      </c>
      <c r="P69" s="34">
        <v>1882.4746991884999</v>
      </c>
      <c r="Q69" s="34">
        <v>1953.1029438420999</v>
      </c>
      <c r="R69" s="34">
        <v>2250.6481256330699</v>
      </c>
      <c r="S69" s="34">
        <v>2097.9467438414003</v>
      </c>
      <c r="T69" s="34">
        <v>2631.0619012598995</v>
      </c>
      <c r="U69" s="34">
        <v>2684.0443465379499</v>
      </c>
      <c r="V69" s="34">
        <v>2701.1363126694987</v>
      </c>
      <c r="W69" s="34">
        <v>3584.3481752131997</v>
      </c>
      <c r="X69" s="34">
        <v>3412.9817927918002</v>
      </c>
      <c r="Y69" s="34">
        <v>2972.7983126073987</v>
      </c>
      <c r="Z69" s="34">
        <v>2746.9570181178997</v>
      </c>
      <c r="AA69" s="34">
        <v>2830.2159306220001</v>
      </c>
    </row>
    <row r="70" spans="1:27" s="30" customFormat="1" x14ac:dyDescent="0.35">
      <c r="A70" s="31" t="s">
        <v>122</v>
      </c>
      <c r="B70" s="31" t="s">
        <v>34</v>
      </c>
      <c r="C70" s="34">
        <v>76.31677583550001</v>
      </c>
      <c r="D70" s="34">
        <v>76.559081526200004</v>
      </c>
      <c r="E70" s="34">
        <v>80.802923028999899</v>
      </c>
      <c r="F70" s="34">
        <v>69.8559405483999</v>
      </c>
      <c r="G70" s="34">
        <v>70.859542659999988</v>
      </c>
      <c r="H70" s="34">
        <v>72.513695433599793</v>
      </c>
      <c r="I70" s="34">
        <v>73.739090487599995</v>
      </c>
      <c r="J70" s="34">
        <v>65.328097211599996</v>
      </c>
      <c r="K70" s="34">
        <v>65.102501784200001</v>
      </c>
      <c r="L70" s="34">
        <v>67.86436201799998</v>
      </c>
      <c r="M70" s="34">
        <v>70.134820238999993</v>
      </c>
      <c r="N70" s="34">
        <v>698.9778804</v>
      </c>
      <c r="O70" s="34">
        <v>683.68653829999982</v>
      </c>
      <c r="P70" s="34">
        <v>672.70698779999998</v>
      </c>
      <c r="Q70" s="34">
        <v>687.59364959999994</v>
      </c>
      <c r="R70" s="34">
        <v>701.68354069999998</v>
      </c>
      <c r="S70" s="34">
        <v>718.81499140000005</v>
      </c>
      <c r="T70" s="34">
        <v>704.99958700000002</v>
      </c>
      <c r="U70" s="34">
        <v>707.55185549999999</v>
      </c>
      <c r="V70" s="34">
        <v>709.31616339999994</v>
      </c>
      <c r="W70" s="34">
        <v>1002.6927926999999</v>
      </c>
      <c r="X70" s="34">
        <v>985.03593030000002</v>
      </c>
      <c r="Y70" s="34">
        <v>982.19230149999999</v>
      </c>
      <c r="Z70" s="34">
        <v>1632.7546772999999</v>
      </c>
      <c r="AA70" s="34">
        <v>1694.401852</v>
      </c>
    </row>
    <row r="71" spans="1:27" s="30" customFormat="1" x14ac:dyDescent="0.35">
      <c r="A71" s="31" t="s">
        <v>122</v>
      </c>
      <c r="B71" s="31" t="s">
        <v>70</v>
      </c>
      <c r="C71" s="34">
        <v>0</v>
      </c>
      <c r="D71" s="34">
        <v>0</v>
      </c>
      <c r="E71" s="34">
        <v>0</v>
      </c>
      <c r="F71" s="34">
        <v>9.653649E-4</v>
      </c>
      <c r="G71" s="34">
        <v>1.0556882E-3</v>
      </c>
      <c r="H71" s="34">
        <v>1.1350925999999901E-3</v>
      </c>
      <c r="I71" s="34">
        <v>1.2024841E-3</v>
      </c>
      <c r="J71" s="34">
        <v>1.2469268E-3</v>
      </c>
      <c r="K71" s="34">
        <v>1.3146284999999999E-3</v>
      </c>
      <c r="L71" s="34">
        <v>1.4476989E-3</v>
      </c>
      <c r="M71" s="34">
        <v>1.5186598E-3</v>
      </c>
      <c r="N71" s="34">
        <v>1.9814475000000001E-3</v>
      </c>
      <c r="O71" s="34">
        <v>1.9545518E-3</v>
      </c>
      <c r="P71" s="34">
        <v>2.0478845E-3</v>
      </c>
      <c r="Q71" s="34">
        <v>2.4813895999999998E-3</v>
      </c>
      <c r="R71" s="34">
        <v>2.7715559999999901E-3</v>
      </c>
      <c r="S71" s="34">
        <v>5.1772472999999999E-3</v>
      </c>
      <c r="T71" s="34">
        <v>5.1995682999999996E-3</v>
      </c>
      <c r="U71" s="34">
        <v>5.31129959999999E-3</v>
      </c>
      <c r="V71" s="34">
        <v>5.5052614999999997E-3</v>
      </c>
      <c r="W71" s="34">
        <v>6.3287930000000001E-3</v>
      </c>
      <c r="X71" s="34">
        <v>6.2267980000000004E-3</v>
      </c>
      <c r="Y71" s="34">
        <v>6.2783556000000004E-3</v>
      </c>
      <c r="Z71" s="34">
        <v>7.7713769999999899E-3</v>
      </c>
      <c r="AA71" s="34">
        <v>7.9103344999999995E-3</v>
      </c>
    </row>
    <row r="72" spans="1:27" s="30" customFormat="1" x14ac:dyDescent="0.35">
      <c r="A72" s="31" t="s">
        <v>122</v>
      </c>
      <c r="B72" s="31" t="s">
        <v>52</v>
      </c>
      <c r="C72" s="27">
        <v>34.848216999999998</v>
      </c>
      <c r="D72" s="27">
        <v>29.869197999999901</v>
      </c>
      <c r="E72" s="27">
        <v>27.92924</v>
      </c>
      <c r="F72" s="27">
        <v>29.274227</v>
      </c>
      <c r="G72" s="27">
        <v>35.792374000000002</v>
      </c>
      <c r="H72" s="27">
        <v>40.400897999999998</v>
      </c>
      <c r="I72" s="27">
        <v>45.641356999999999</v>
      </c>
      <c r="J72" s="27">
        <v>47.476209999999902</v>
      </c>
      <c r="K72" s="27">
        <v>52.712882999999998</v>
      </c>
      <c r="L72" s="27">
        <v>63.023389999999999</v>
      </c>
      <c r="M72" s="27">
        <v>71.28689</v>
      </c>
      <c r="N72" s="27">
        <v>69.378295999999906</v>
      </c>
      <c r="O72" s="27">
        <v>72.03322</v>
      </c>
      <c r="P72" s="27">
        <v>75.722769999999997</v>
      </c>
      <c r="Q72" s="27">
        <v>84.000240000000005</v>
      </c>
      <c r="R72" s="27">
        <v>90.101134999999999</v>
      </c>
      <c r="S72" s="27">
        <v>94.152889999999999</v>
      </c>
      <c r="T72" s="27">
        <v>98.278400000000005</v>
      </c>
      <c r="U72" s="27">
        <v>107.20796</v>
      </c>
      <c r="V72" s="27">
        <v>115.56711999999899</v>
      </c>
      <c r="W72" s="27">
        <v>114.427475</v>
      </c>
      <c r="X72" s="27">
        <v>119.45717999999999</v>
      </c>
      <c r="Y72" s="27">
        <v>125.37147</v>
      </c>
      <c r="Z72" s="27">
        <v>125.23099499999999</v>
      </c>
      <c r="AA72" s="27">
        <v>129.82458</v>
      </c>
    </row>
    <row r="73" spans="1:27" s="30" customFormat="1" x14ac:dyDescent="0.35">
      <c r="A73" s="38" t="s">
        <v>127</v>
      </c>
      <c r="B73" s="38"/>
      <c r="C73" s="35">
        <v>9503.5328602587906</v>
      </c>
      <c r="D73" s="35">
        <v>9686.2182726773372</v>
      </c>
      <c r="E73" s="35">
        <v>8697.645986254247</v>
      </c>
      <c r="F73" s="35">
        <v>7608.2870791548448</v>
      </c>
      <c r="G73" s="35">
        <v>7127.3019973781684</v>
      </c>
      <c r="H73" s="35">
        <v>7819.7566111224924</v>
      </c>
      <c r="I73" s="35">
        <v>7953.7811056931841</v>
      </c>
      <c r="J73" s="35">
        <v>7573.0780155348484</v>
      </c>
      <c r="K73" s="35">
        <v>7579.3124222370925</v>
      </c>
      <c r="L73" s="35">
        <v>7568.1430290574772</v>
      </c>
      <c r="M73" s="35">
        <v>8033.2858945847229</v>
      </c>
      <c r="N73" s="35">
        <v>12405.921105943235</v>
      </c>
      <c r="O73" s="35">
        <v>12145.45691682464</v>
      </c>
      <c r="P73" s="35">
        <v>11116.408950926118</v>
      </c>
      <c r="Q73" s="35">
        <v>12971.313943970456</v>
      </c>
      <c r="R73" s="35">
        <v>11646.375178634891</v>
      </c>
      <c r="S73" s="35">
        <v>12528.121826524788</v>
      </c>
      <c r="T73" s="35">
        <v>14289.611301938845</v>
      </c>
      <c r="U73" s="35">
        <v>13526.788757554345</v>
      </c>
      <c r="V73" s="35">
        <v>14338.373662214573</v>
      </c>
      <c r="W73" s="35">
        <v>14190.28924062495</v>
      </c>
      <c r="X73" s="35">
        <v>14100.15862084171</v>
      </c>
      <c r="Y73" s="35">
        <v>13208.874081072438</v>
      </c>
      <c r="Z73" s="35">
        <v>14092.643320693598</v>
      </c>
      <c r="AA73" s="35">
        <v>13399.441212480187</v>
      </c>
    </row>
    <row r="74" spans="1:27" s="30" customFormat="1" x14ac:dyDescent="0.35"/>
    <row r="75" spans="1:27" s="30" customFormat="1"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s="30" customFormat="1"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s="30" customFormat="1"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s="30" customFormat="1" x14ac:dyDescent="0.35">
      <c r="A78" s="31" t="s">
        <v>123</v>
      </c>
      <c r="B78" s="31" t="s">
        <v>18</v>
      </c>
      <c r="C78" s="34">
        <v>0</v>
      </c>
      <c r="D78" s="34">
        <v>4.019699E-4</v>
      </c>
      <c r="E78" s="34">
        <v>5.1286289999999998E-4</v>
      </c>
      <c r="F78" s="34">
        <v>5.1552710000000003E-4</v>
      </c>
      <c r="G78" s="34">
        <v>4.9862695999999904E-4</v>
      </c>
      <c r="H78" s="34">
        <v>5.2538385999999996E-4</v>
      </c>
      <c r="I78" s="34">
        <v>5.3324000000000004E-4</v>
      </c>
      <c r="J78" s="34">
        <v>5.5973280000000002E-4</v>
      </c>
      <c r="K78" s="34">
        <v>6.3468029999999998E-4</v>
      </c>
      <c r="L78" s="34">
        <v>7.3079830000000005E-4</v>
      </c>
      <c r="M78" s="34">
        <v>6.9537315999999903E-4</v>
      </c>
      <c r="N78" s="34">
        <v>8.918617E-4</v>
      </c>
      <c r="O78" s="34">
        <v>9.2763645999999905E-4</v>
      </c>
      <c r="P78" s="34">
        <v>8.6951789999999997E-4</v>
      </c>
      <c r="Q78" s="34">
        <v>8.9477990000000004E-4</v>
      </c>
      <c r="R78" s="34">
        <v>1.0255522E-3</v>
      </c>
      <c r="S78" s="34">
        <v>1.2961470999999999E-3</v>
      </c>
      <c r="T78" s="34">
        <v>1.3855998E-3</v>
      </c>
      <c r="U78" s="34">
        <v>1.5240712E-3</v>
      </c>
      <c r="V78" s="34">
        <v>1.3801592E-3</v>
      </c>
      <c r="W78" s="34">
        <v>1.767324E-3</v>
      </c>
      <c r="X78" s="34">
        <v>1.8030389E-3</v>
      </c>
      <c r="Y78" s="34">
        <v>1.7357835999999901E-3</v>
      </c>
      <c r="Z78" s="34">
        <v>1.7313259E-3</v>
      </c>
      <c r="AA78" s="34">
        <v>1.7525906E-3</v>
      </c>
    </row>
    <row r="79" spans="1:27" s="30" customFormat="1"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s="30" customFormat="1" x14ac:dyDescent="0.35">
      <c r="A80" s="31" t="s">
        <v>123</v>
      </c>
      <c r="B80" s="31" t="s">
        <v>63</v>
      </c>
      <c r="C80" s="34">
        <v>4.0560576500000005E-4</v>
      </c>
      <c r="D80" s="34">
        <v>3.1612089E-4</v>
      </c>
      <c r="E80" s="34">
        <v>3.9184299999999903E-4</v>
      </c>
      <c r="F80" s="34">
        <v>4.0480996600000005E-4</v>
      </c>
      <c r="G80" s="34">
        <v>3.6278378000000001E-4</v>
      </c>
      <c r="H80" s="34">
        <v>3.9117194999999702E-4</v>
      </c>
      <c r="I80" s="34">
        <v>3.9545553000000001E-4</v>
      </c>
      <c r="J80" s="34">
        <v>4.1339991E-4</v>
      </c>
      <c r="K80" s="34">
        <v>4.5464762999999897E-4</v>
      </c>
      <c r="L80" s="34">
        <v>5.3297851999999893E-4</v>
      </c>
      <c r="M80" s="34">
        <v>4.5881863999999901E-4</v>
      </c>
      <c r="N80" s="34">
        <v>4.6355231980000002E-2</v>
      </c>
      <c r="O80" s="34">
        <v>6.6954684000000003E-4</v>
      </c>
      <c r="P80" s="34">
        <v>5.6156147999999995E-4</v>
      </c>
      <c r="Q80" s="34">
        <v>6.2802514999999901E-4</v>
      </c>
      <c r="R80" s="34">
        <v>0.31672407088999999</v>
      </c>
      <c r="S80" s="34">
        <v>1.4654867820299999</v>
      </c>
      <c r="T80" s="34">
        <v>0.12557607636999998</v>
      </c>
      <c r="U80" s="34">
        <v>1.86847553246</v>
      </c>
      <c r="V80" s="34">
        <v>5.4177102000000006E-4</v>
      </c>
      <c r="W80" s="34">
        <v>1.16072951356</v>
      </c>
      <c r="X80" s="34">
        <v>7.6841842999999903E-4</v>
      </c>
      <c r="Y80" s="34">
        <v>0.2356718498</v>
      </c>
      <c r="Z80" s="34">
        <v>2.8182892519199898</v>
      </c>
      <c r="AA80" s="34">
        <v>1.36552983679999</v>
      </c>
    </row>
    <row r="81" spans="1:27" s="30" customFormat="1" x14ac:dyDescent="0.35">
      <c r="A81" s="31" t="s">
        <v>123</v>
      </c>
      <c r="B81" s="31" t="s">
        <v>62</v>
      </c>
      <c r="C81" s="34">
        <v>7028.4345240000002</v>
      </c>
      <c r="D81" s="34">
        <v>10602.099387999997</v>
      </c>
      <c r="E81" s="34">
        <v>7889.2447169999978</v>
      </c>
      <c r="F81" s="34">
        <v>8024.0689275999994</v>
      </c>
      <c r="G81" s="34">
        <v>9618.8301129999963</v>
      </c>
      <c r="H81" s="34">
        <v>8737.502873999998</v>
      </c>
      <c r="I81" s="34">
        <v>8793.128851999998</v>
      </c>
      <c r="J81" s="34">
        <v>9691.8714869999894</v>
      </c>
      <c r="K81" s="34">
        <v>8634.6438289999951</v>
      </c>
      <c r="L81" s="34">
        <v>6919.9709416999967</v>
      </c>
      <c r="M81" s="34">
        <v>10531.841899699997</v>
      </c>
      <c r="N81" s="34">
        <v>7730.1663229999995</v>
      </c>
      <c r="O81" s="34">
        <v>7899.6003039999987</v>
      </c>
      <c r="P81" s="34">
        <v>9479.2824212999967</v>
      </c>
      <c r="Q81" s="34">
        <v>8648.5688606999993</v>
      </c>
      <c r="R81" s="34">
        <v>8604.9978939999983</v>
      </c>
      <c r="S81" s="34">
        <v>9550.5318799999968</v>
      </c>
      <c r="T81" s="34">
        <v>8499.5867599999947</v>
      </c>
      <c r="U81" s="34">
        <v>6859.9498499999991</v>
      </c>
      <c r="V81" s="34">
        <v>10285.129409999998</v>
      </c>
      <c r="W81" s="34">
        <v>7608.622656999999</v>
      </c>
      <c r="X81" s="34">
        <v>7775.1320799999994</v>
      </c>
      <c r="Y81" s="34">
        <v>9377.7335559999974</v>
      </c>
      <c r="Z81" s="34">
        <v>8465.5889299999981</v>
      </c>
      <c r="AA81" s="34">
        <v>8468.6991999999991</v>
      </c>
    </row>
    <row r="82" spans="1:27" s="30" customFormat="1" x14ac:dyDescent="0.35">
      <c r="A82" s="31" t="s">
        <v>123</v>
      </c>
      <c r="B82" s="31" t="s">
        <v>66</v>
      </c>
      <c r="C82" s="34">
        <v>1796.0654500000001</v>
      </c>
      <c r="D82" s="34">
        <v>2039.3914612619301</v>
      </c>
      <c r="E82" s="34">
        <v>1901.8951392223089</v>
      </c>
      <c r="F82" s="34">
        <v>1845.7169976905386</v>
      </c>
      <c r="G82" s="34">
        <v>2026.9460522145002</v>
      </c>
      <c r="H82" s="34">
        <v>2061.0293316197003</v>
      </c>
      <c r="I82" s="34">
        <v>2109.7679618432885</v>
      </c>
      <c r="J82" s="34">
        <v>1866.11268875368</v>
      </c>
      <c r="K82" s="34">
        <v>1831.4474325514593</v>
      </c>
      <c r="L82" s="34">
        <v>1795.8074423268001</v>
      </c>
      <c r="M82" s="34">
        <v>2043.3589887286</v>
      </c>
      <c r="N82" s="34">
        <v>3419.6592984001995</v>
      </c>
      <c r="O82" s="34">
        <v>3386.7930304604001</v>
      </c>
      <c r="P82" s="34">
        <v>3623.2629755754006</v>
      </c>
      <c r="Q82" s="34">
        <v>3664.0370768170997</v>
      </c>
      <c r="R82" s="34">
        <v>6260.0724316917995</v>
      </c>
      <c r="S82" s="34">
        <v>5810.2776055279992</v>
      </c>
      <c r="T82" s="34">
        <v>6042.2117111502994</v>
      </c>
      <c r="U82" s="34">
        <v>5913.8664451375989</v>
      </c>
      <c r="V82" s="34">
        <v>6430.4489831644996</v>
      </c>
      <c r="W82" s="34">
        <v>6431.5704754764984</v>
      </c>
      <c r="X82" s="34">
        <v>6377.6518566479999</v>
      </c>
      <c r="Y82" s="34">
        <v>6781.6748752709991</v>
      </c>
      <c r="Z82" s="34">
        <v>6495.2701191018004</v>
      </c>
      <c r="AA82" s="34">
        <v>6590.3203793012999</v>
      </c>
    </row>
    <row r="83" spans="1:27" s="30" customFormat="1" x14ac:dyDescent="0.35">
      <c r="A83" s="31" t="s">
        <v>123</v>
      </c>
      <c r="B83" s="31" t="s">
        <v>65</v>
      </c>
      <c r="C83" s="34">
        <v>1.01835256E-4</v>
      </c>
      <c r="D83" s="34">
        <v>1.17462005E-4</v>
      </c>
      <c r="E83" s="34">
        <v>1.4797163E-4</v>
      </c>
      <c r="F83" s="34">
        <v>1.4741915E-4</v>
      </c>
      <c r="G83" s="34">
        <v>1.7096938000000001E-4</v>
      </c>
      <c r="H83" s="34">
        <v>2.9760365999999998E-4</v>
      </c>
      <c r="I83" s="34">
        <v>2.9175289999999998E-4</v>
      </c>
      <c r="J83" s="34">
        <v>3.0504300000000001E-4</v>
      </c>
      <c r="K83" s="34">
        <v>5.4139960000000001E-4</v>
      </c>
      <c r="L83" s="34">
        <v>1.0519794999999999E-3</v>
      </c>
      <c r="M83" s="34">
        <v>9.2851629999999999E-4</v>
      </c>
      <c r="N83" s="34">
        <v>1.6543851999999901E-3</v>
      </c>
      <c r="O83" s="34">
        <v>1.6872389000000001E-3</v>
      </c>
      <c r="P83" s="34">
        <v>1.3945788000000001E-3</v>
      </c>
      <c r="Q83" s="34">
        <v>1.5113845999999999E-3</v>
      </c>
      <c r="R83" s="34">
        <v>1.3427503000000001E-3</v>
      </c>
      <c r="S83" s="34">
        <v>1.3903098999999901E-3</v>
      </c>
      <c r="T83" s="34">
        <v>1.6493507E-3</v>
      </c>
      <c r="U83" s="34">
        <v>1.62926769999999E-3</v>
      </c>
      <c r="V83" s="34">
        <v>1.5288348999999901E-3</v>
      </c>
      <c r="W83" s="34">
        <v>2.1085196999999999E-3</v>
      </c>
      <c r="X83" s="34">
        <v>2.1852157000000001E-3</v>
      </c>
      <c r="Y83" s="34">
        <v>1.9591179999999902E-3</v>
      </c>
      <c r="Z83" s="34">
        <v>2.0941192999999999E-3</v>
      </c>
      <c r="AA83" s="34">
        <v>1.9684755000000001E-3</v>
      </c>
    </row>
    <row r="84" spans="1:27" s="30" customFormat="1" x14ac:dyDescent="0.35">
      <c r="A84" s="31" t="s">
        <v>123</v>
      </c>
      <c r="B84" s="31" t="s">
        <v>34</v>
      </c>
      <c r="C84" s="34">
        <v>9.6939140000000003E-4</v>
      </c>
      <c r="D84" s="34">
        <v>1.2280523E-3</v>
      </c>
      <c r="E84" s="34">
        <v>1.0959184999999999E-3</v>
      </c>
      <c r="F84" s="34">
        <v>1.0961094E-3</v>
      </c>
      <c r="G84" s="34">
        <v>1.188557E-3</v>
      </c>
      <c r="H84" s="34">
        <v>1.6525193E-3</v>
      </c>
      <c r="I84" s="34">
        <v>2.2180569999999998E-3</v>
      </c>
      <c r="J84" s="34">
        <v>2.3954797000000001E-3</v>
      </c>
      <c r="K84" s="34">
        <v>2.257837E-3</v>
      </c>
      <c r="L84" s="34">
        <v>3.0219583E-3</v>
      </c>
      <c r="M84" s="34">
        <v>4.8591429999999998E-3</v>
      </c>
      <c r="N84" s="34">
        <v>4.0017696999999899E-3</v>
      </c>
      <c r="O84" s="34">
        <v>3.7655943999999998E-3</v>
      </c>
      <c r="P84" s="34">
        <v>5.4480429999999996E-3</v>
      </c>
      <c r="Q84" s="34">
        <v>5.3055746999999898E-3</v>
      </c>
      <c r="R84" s="34">
        <v>5.6451039999999997E-3</v>
      </c>
      <c r="S84" s="34">
        <v>5.7369789999999997E-3</v>
      </c>
      <c r="T84" s="34">
        <v>5.5098819999999998E-3</v>
      </c>
      <c r="U84" s="34">
        <v>7.6010968000000002E-3</v>
      </c>
      <c r="V84" s="34">
        <v>9.5049079999999994E-3</v>
      </c>
      <c r="W84" s="34">
        <v>8.8062959999999999E-3</v>
      </c>
      <c r="X84" s="34">
        <v>8.5901180000000008E-3</v>
      </c>
      <c r="Y84" s="34">
        <v>9.6682699999999996E-3</v>
      </c>
      <c r="Z84" s="34">
        <v>1.1489039E-2</v>
      </c>
      <c r="AA84" s="34">
        <v>1.1584205E-2</v>
      </c>
    </row>
    <row r="85" spans="1:27" s="30" customFormat="1" x14ac:dyDescent="0.35">
      <c r="A85" s="31" t="s">
        <v>123</v>
      </c>
      <c r="B85" s="31" t="s">
        <v>70</v>
      </c>
      <c r="C85" s="34">
        <v>0</v>
      </c>
      <c r="D85" s="34">
        <v>0</v>
      </c>
      <c r="E85" s="34">
        <v>0</v>
      </c>
      <c r="F85" s="34">
        <v>1.4723136999999901E-3</v>
      </c>
      <c r="G85" s="34">
        <v>1.8611497999999999E-3</v>
      </c>
      <c r="H85" s="34">
        <v>1.8077950000000001E-3</v>
      </c>
      <c r="I85" s="34">
        <v>1.9740583E-3</v>
      </c>
      <c r="J85" s="34">
        <v>2.0596084999999998E-3</v>
      </c>
      <c r="K85" s="34">
        <v>1.9905444E-3</v>
      </c>
      <c r="L85" s="34">
        <v>1.8033589E-3</v>
      </c>
      <c r="M85" s="34">
        <v>2.4481078E-3</v>
      </c>
      <c r="N85" s="34">
        <v>2.2222975E-3</v>
      </c>
      <c r="O85" s="34">
        <v>2.2029417999999898E-3</v>
      </c>
      <c r="P85" s="34">
        <v>2.8926765E-3</v>
      </c>
      <c r="Q85" s="34">
        <v>3.0110639999999999E-3</v>
      </c>
      <c r="R85" s="34">
        <v>4.5022634000000004E-3</v>
      </c>
      <c r="S85" s="34">
        <v>7.0140380000000002E-3</v>
      </c>
      <c r="T85" s="34">
        <v>6.8093499999999996E-3</v>
      </c>
      <c r="U85" s="34">
        <v>1.2581541999999999E-2</v>
      </c>
      <c r="V85" s="34">
        <v>1.2696025999999999E-2</v>
      </c>
      <c r="W85" s="34">
        <v>1.4063782E-2</v>
      </c>
      <c r="X85" s="34">
        <v>1.31968019999999E-2</v>
      </c>
      <c r="Y85" s="34">
        <v>1.3598338E-2</v>
      </c>
      <c r="Z85" s="34">
        <v>1.4195601E-2</v>
      </c>
      <c r="AA85" s="34">
        <v>1.3968557E-2</v>
      </c>
    </row>
    <row r="86" spans="1:27" s="30" customFormat="1" x14ac:dyDescent="0.35">
      <c r="A86" s="31" t="s">
        <v>123</v>
      </c>
      <c r="B86" s="31" t="s">
        <v>52</v>
      </c>
      <c r="C86" s="27">
        <v>0.10930159</v>
      </c>
      <c r="D86" s="27">
        <v>7.9783720000000002E-2</v>
      </c>
      <c r="E86" s="27">
        <v>0.13321606999999999</v>
      </c>
      <c r="F86" s="27">
        <v>0.19849965999999999</v>
      </c>
      <c r="G86" s="27">
        <v>0.23818073000000001</v>
      </c>
      <c r="H86" s="27">
        <v>0.44028610000000001</v>
      </c>
      <c r="I86" s="27">
        <v>0.51739049999999998</v>
      </c>
      <c r="J86" s="27">
        <v>0.53088944999999998</v>
      </c>
      <c r="K86" s="27">
        <v>0.45891746999999999</v>
      </c>
      <c r="L86" s="27">
        <v>0.59729239999999995</v>
      </c>
      <c r="M86" s="27">
        <v>0.28371117000000001</v>
      </c>
      <c r="N86" s="27">
        <v>4.8970355999999997</v>
      </c>
      <c r="O86" s="27">
        <v>4.3493214</v>
      </c>
      <c r="P86" s="27">
        <v>3.523101</v>
      </c>
      <c r="Q86" s="27">
        <v>6.1857629999999997</v>
      </c>
      <c r="R86" s="27">
        <v>16.575147999999999</v>
      </c>
      <c r="S86" s="27">
        <v>18.224342</v>
      </c>
      <c r="T86" s="27">
        <v>17.653713</v>
      </c>
      <c r="U86" s="27">
        <v>23.260134000000001</v>
      </c>
      <c r="V86" s="27">
        <v>19.975565</v>
      </c>
      <c r="W86" s="27">
        <v>24.322405</v>
      </c>
      <c r="X86" s="27">
        <v>22.622610000000002</v>
      </c>
      <c r="Y86" s="27">
        <v>21.858953</v>
      </c>
      <c r="Z86" s="27">
        <v>22.841791000000001</v>
      </c>
      <c r="AA86" s="27">
        <v>22.623868999999999</v>
      </c>
    </row>
    <row r="87" spans="1:27" s="30" customFormat="1" x14ac:dyDescent="0.35">
      <c r="A87" s="38" t="s">
        <v>127</v>
      </c>
      <c r="B87" s="38"/>
      <c r="C87" s="35">
        <v>8824.5004814410204</v>
      </c>
      <c r="D87" s="35">
        <v>12641.491684814722</v>
      </c>
      <c r="E87" s="35">
        <v>9791.1409088998371</v>
      </c>
      <c r="F87" s="35">
        <v>9869.786993046755</v>
      </c>
      <c r="G87" s="35">
        <v>11645.777197594616</v>
      </c>
      <c r="H87" s="35">
        <v>10798.533419779167</v>
      </c>
      <c r="I87" s="35">
        <v>10902.898034291717</v>
      </c>
      <c r="J87" s="35">
        <v>11557.985453929379</v>
      </c>
      <c r="K87" s="35">
        <v>10466.092892278986</v>
      </c>
      <c r="L87" s="35">
        <v>8715.7806997831176</v>
      </c>
      <c r="M87" s="35">
        <v>12575.202971136696</v>
      </c>
      <c r="N87" s="35">
        <v>11149.874522879079</v>
      </c>
      <c r="O87" s="35">
        <v>11286.3966188826</v>
      </c>
      <c r="P87" s="35">
        <v>13102.548222533576</v>
      </c>
      <c r="Q87" s="35">
        <v>12312.60897170675</v>
      </c>
      <c r="R87" s="35">
        <v>14865.389418065188</v>
      </c>
      <c r="S87" s="35">
        <v>15362.277658767027</v>
      </c>
      <c r="T87" s="35">
        <v>14541.927082177162</v>
      </c>
      <c r="U87" s="35">
        <v>12775.687924008958</v>
      </c>
      <c r="V87" s="35">
        <v>16715.581843929616</v>
      </c>
      <c r="W87" s="35">
        <v>14041.357737833758</v>
      </c>
      <c r="X87" s="35">
        <v>14152.78869332103</v>
      </c>
      <c r="Y87" s="35">
        <v>16159.647798022397</v>
      </c>
      <c r="Z87" s="35">
        <v>14963.681163798918</v>
      </c>
      <c r="AA87" s="35">
        <v>15060.3888302042</v>
      </c>
    </row>
    <row r="88" spans="1:27" s="30" customFormat="1" collapsed="1" x14ac:dyDescent="0.3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row>
    <row r="89" spans="1:27" s="30" customFormat="1" x14ac:dyDescent="0.3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row>
    <row r="90" spans="1:27" s="30" customFormat="1" x14ac:dyDescent="0.35">
      <c r="A90" s="18" t="s">
        <v>124</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row>
    <row r="91" spans="1:27" s="30" customFormat="1" x14ac:dyDescent="0.35">
      <c r="A91" s="19" t="s">
        <v>117</v>
      </c>
      <c r="B91" s="19" t="s">
        <v>118</v>
      </c>
      <c r="C91" s="19" t="s">
        <v>75</v>
      </c>
      <c r="D91" s="19" t="s">
        <v>82</v>
      </c>
      <c r="E91" s="19" t="s">
        <v>83</v>
      </c>
      <c r="F91" s="19" t="s">
        <v>84</v>
      </c>
      <c r="G91" s="19" t="s">
        <v>85</v>
      </c>
      <c r="H91" s="19" t="s">
        <v>86</v>
      </c>
      <c r="I91" s="19" t="s">
        <v>87</v>
      </c>
      <c r="J91" s="19" t="s">
        <v>88</v>
      </c>
      <c r="K91" s="19" t="s">
        <v>89</v>
      </c>
      <c r="L91" s="19" t="s">
        <v>90</v>
      </c>
      <c r="M91" s="19" t="s">
        <v>91</v>
      </c>
      <c r="N91" s="19" t="s">
        <v>92</v>
      </c>
      <c r="O91" s="19" t="s">
        <v>93</v>
      </c>
      <c r="P91" s="19" t="s">
        <v>94</v>
      </c>
      <c r="Q91" s="19" t="s">
        <v>95</v>
      </c>
      <c r="R91" s="19" t="s">
        <v>96</v>
      </c>
      <c r="S91" s="19" t="s">
        <v>97</v>
      </c>
      <c r="T91" s="19" t="s">
        <v>98</v>
      </c>
      <c r="U91" s="19" t="s">
        <v>99</v>
      </c>
      <c r="V91" s="19" t="s">
        <v>100</v>
      </c>
      <c r="W91" s="19" t="s">
        <v>101</v>
      </c>
      <c r="X91" s="19" t="s">
        <v>102</v>
      </c>
      <c r="Y91" s="19" t="s">
        <v>103</v>
      </c>
      <c r="Z91" s="19" t="s">
        <v>104</v>
      </c>
      <c r="AA91" s="19" t="s">
        <v>105</v>
      </c>
    </row>
    <row r="92" spans="1:27" s="30" customFormat="1" x14ac:dyDescent="0.35">
      <c r="A92" s="31" t="s">
        <v>38</v>
      </c>
      <c r="B92" s="31" t="s">
        <v>67</v>
      </c>
      <c r="C92" s="34">
        <v>209.19791686889988</v>
      </c>
      <c r="D92" s="34">
        <v>227.48906635409998</v>
      </c>
      <c r="E92" s="34">
        <v>244.08606428179999</v>
      </c>
      <c r="F92" s="34">
        <v>233.7258747203999</v>
      </c>
      <c r="G92" s="34">
        <v>239.9904225766</v>
      </c>
      <c r="H92" s="34">
        <v>248.7681449701999</v>
      </c>
      <c r="I92" s="34">
        <v>257.7054158313</v>
      </c>
      <c r="J92" s="34">
        <v>238.44102689559998</v>
      </c>
      <c r="K92" s="34">
        <v>262.9442936465</v>
      </c>
      <c r="L92" s="34">
        <v>1205.6750465183998</v>
      </c>
      <c r="M92" s="34">
        <v>1254.3160185127999</v>
      </c>
      <c r="N92" s="34">
        <v>4457.7514210074005</v>
      </c>
      <c r="O92" s="34">
        <v>4652.6758047624999</v>
      </c>
      <c r="P92" s="34">
        <v>4627.0747872406</v>
      </c>
      <c r="Q92" s="34">
        <v>6188.9273136441006</v>
      </c>
      <c r="R92" s="34">
        <v>6269.0242997400001</v>
      </c>
      <c r="S92" s="34">
        <v>6038.1704561775005</v>
      </c>
      <c r="T92" s="34">
        <v>5976.6123460367016</v>
      </c>
      <c r="U92" s="34">
        <v>6050.5172679789994</v>
      </c>
      <c r="V92" s="34">
        <v>5966.2416105700004</v>
      </c>
      <c r="W92" s="34">
        <v>8566.4892694949995</v>
      </c>
      <c r="X92" s="34">
        <v>8822.5878905509999</v>
      </c>
      <c r="Y92" s="34">
        <v>8740.8775803199987</v>
      </c>
      <c r="Z92" s="34">
        <v>10437.214422175002</v>
      </c>
      <c r="AA92" s="34">
        <v>10505.595500633999</v>
      </c>
    </row>
    <row r="93" spans="1:27" collapsed="1" x14ac:dyDescent="0.35">
      <c r="A93" s="31" t="s">
        <v>38</v>
      </c>
      <c r="B93" s="31" t="s">
        <v>113</v>
      </c>
      <c r="C93" s="34">
        <v>214.50316950000001</v>
      </c>
      <c r="D93" s="34">
        <v>148.03759569999988</v>
      </c>
      <c r="E93" s="34">
        <v>372.80832099999895</v>
      </c>
      <c r="F93" s="34">
        <v>493.39306980749899</v>
      </c>
      <c r="G93" s="34">
        <v>831.30242215959993</v>
      </c>
      <c r="H93" s="34">
        <v>941.51035469989995</v>
      </c>
      <c r="I93" s="34">
        <v>1281.810095478698</v>
      </c>
      <c r="J93" s="34">
        <v>2276.0327835394</v>
      </c>
      <c r="K93" s="34">
        <v>2760.2164260952004</v>
      </c>
      <c r="L93" s="34">
        <v>4015.7152264519</v>
      </c>
      <c r="M93" s="34">
        <v>3277.9266921992999</v>
      </c>
      <c r="N93" s="34">
        <v>8592.7620582198997</v>
      </c>
      <c r="O93" s="34">
        <v>7287.9961342287006</v>
      </c>
      <c r="P93" s="34">
        <v>8340.0003194409001</v>
      </c>
      <c r="Q93" s="34">
        <v>9052.4430044969995</v>
      </c>
      <c r="R93" s="34">
        <v>8598.1250496650973</v>
      </c>
      <c r="S93" s="34">
        <v>12425.624550118897</v>
      </c>
      <c r="T93" s="34">
        <v>12150.397385518701</v>
      </c>
      <c r="U93" s="34">
        <v>13255.5776044625</v>
      </c>
      <c r="V93" s="34">
        <v>13070.719854700101</v>
      </c>
      <c r="W93" s="34">
        <v>13731.1644737595</v>
      </c>
      <c r="X93" s="34">
        <v>12948.580597394002</v>
      </c>
      <c r="Y93" s="34">
        <v>12983.683072717</v>
      </c>
      <c r="Z93" s="34">
        <v>16815.529418168997</v>
      </c>
      <c r="AA93" s="34">
        <v>16754.840729820997</v>
      </c>
    </row>
    <row r="94" spans="1:27" x14ac:dyDescent="0.35">
      <c r="A94" s="31" t="s">
        <v>38</v>
      </c>
      <c r="B94" s="31" t="s">
        <v>72</v>
      </c>
      <c r="C94" s="34">
        <v>104.80800599</v>
      </c>
      <c r="D94" s="34">
        <v>113.37122184499988</v>
      </c>
      <c r="E94" s="34">
        <v>105.97246962</v>
      </c>
      <c r="F94" s="34">
        <v>158.25919357999987</v>
      </c>
      <c r="G94" s="34">
        <v>226.31076412999997</v>
      </c>
      <c r="H94" s="34">
        <v>285.66265202999989</v>
      </c>
      <c r="I94" s="34">
        <v>357.055053329999</v>
      </c>
      <c r="J94" s="34">
        <v>407.87874215999898</v>
      </c>
      <c r="K94" s="34">
        <v>553.12980183999991</v>
      </c>
      <c r="L94" s="34">
        <v>641.2824353999988</v>
      </c>
      <c r="M94" s="34">
        <v>739.97110729999997</v>
      </c>
      <c r="N94" s="34">
        <v>792.34741269999893</v>
      </c>
      <c r="O94" s="34">
        <v>849.30002609999997</v>
      </c>
      <c r="P94" s="34">
        <v>957.93387549999977</v>
      </c>
      <c r="Q94" s="34">
        <v>1082.5011979999999</v>
      </c>
      <c r="R94" s="34">
        <v>1208.5869829999988</v>
      </c>
      <c r="S94" s="34">
        <v>1228.4514096</v>
      </c>
      <c r="T94" s="34">
        <v>1304.5241292999999</v>
      </c>
      <c r="U94" s="34">
        <v>1428.769532999999</v>
      </c>
      <c r="V94" s="34">
        <v>1523.3559521999989</v>
      </c>
      <c r="W94" s="34">
        <v>1549.0240414999998</v>
      </c>
      <c r="X94" s="34">
        <v>1594.2446764999997</v>
      </c>
      <c r="Y94" s="34">
        <v>1650.5589759999989</v>
      </c>
      <c r="Z94" s="34">
        <v>1734.0175581999986</v>
      </c>
      <c r="AA94" s="34">
        <v>1783.3658604999978</v>
      </c>
    </row>
    <row r="95" spans="1:27" collapsed="1" x14ac:dyDescent="0.35"/>
    <row r="96" spans="1:27" x14ac:dyDescent="0.35">
      <c r="A96" s="19" t="s">
        <v>117</v>
      </c>
      <c r="B96" s="19" t="s">
        <v>118</v>
      </c>
      <c r="C96" s="19" t="s">
        <v>75</v>
      </c>
      <c r="D96" s="19" t="s">
        <v>82</v>
      </c>
      <c r="E96" s="19" t="s">
        <v>83</v>
      </c>
      <c r="F96" s="19" t="s">
        <v>84</v>
      </c>
      <c r="G96" s="19" t="s">
        <v>85</v>
      </c>
      <c r="H96" s="19" t="s">
        <v>86</v>
      </c>
      <c r="I96" s="19" t="s">
        <v>87</v>
      </c>
      <c r="J96" s="19" t="s">
        <v>88</v>
      </c>
      <c r="K96" s="19" t="s">
        <v>89</v>
      </c>
      <c r="L96" s="19" t="s">
        <v>90</v>
      </c>
      <c r="M96" s="19" t="s">
        <v>91</v>
      </c>
      <c r="N96" s="19" t="s">
        <v>92</v>
      </c>
      <c r="O96" s="19" t="s">
        <v>93</v>
      </c>
      <c r="P96" s="19" t="s">
        <v>94</v>
      </c>
      <c r="Q96" s="19" t="s">
        <v>95</v>
      </c>
      <c r="R96" s="19" t="s">
        <v>96</v>
      </c>
      <c r="S96" s="19" t="s">
        <v>97</v>
      </c>
      <c r="T96" s="19" t="s">
        <v>98</v>
      </c>
      <c r="U96" s="19" t="s">
        <v>99</v>
      </c>
      <c r="V96" s="19" t="s">
        <v>100</v>
      </c>
      <c r="W96" s="19" t="s">
        <v>101</v>
      </c>
      <c r="X96" s="19" t="s">
        <v>102</v>
      </c>
      <c r="Y96" s="19" t="s">
        <v>103</v>
      </c>
      <c r="Z96" s="19" t="s">
        <v>104</v>
      </c>
      <c r="AA96" s="19" t="s">
        <v>105</v>
      </c>
    </row>
    <row r="97" spans="1:27" x14ac:dyDescent="0.35">
      <c r="A97" s="31" t="s">
        <v>119</v>
      </c>
      <c r="B97" s="31" t="s">
        <v>67</v>
      </c>
      <c r="C97" s="34">
        <v>7.6764186999999902E-3</v>
      </c>
      <c r="D97" s="34">
        <v>8.1395730999999812E-3</v>
      </c>
      <c r="E97" s="34">
        <v>8.0597865000000008E-3</v>
      </c>
      <c r="F97" s="34">
        <v>8.0475488999999997E-3</v>
      </c>
      <c r="G97" s="34">
        <v>8.3148915999999903E-3</v>
      </c>
      <c r="H97" s="34">
        <v>1.0849043299999979E-2</v>
      </c>
      <c r="I97" s="34">
        <v>1.296931499999998E-2</v>
      </c>
      <c r="J97" s="34">
        <v>1.4251412099999989E-2</v>
      </c>
      <c r="K97" s="34">
        <v>1.414624369999999E-2</v>
      </c>
      <c r="L97" s="34">
        <v>961.87801372410001</v>
      </c>
      <c r="M97" s="34">
        <v>1005.5379588961001</v>
      </c>
      <c r="N97" s="34">
        <v>3433.4420929830003</v>
      </c>
      <c r="O97" s="34">
        <v>3384.9983847009998</v>
      </c>
      <c r="P97" s="34">
        <v>3368.0092114459999</v>
      </c>
      <c r="Q97" s="34">
        <v>4204.4826584655002</v>
      </c>
      <c r="R97" s="34">
        <v>4258.6381370270001</v>
      </c>
      <c r="S97" s="34">
        <v>4041.2842028545001</v>
      </c>
      <c r="T97" s="34">
        <v>4001.7996877269998</v>
      </c>
      <c r="U97" s="34">
        <v>4062.4312754159996</v>
      </c>
      <c r="V97" s="34">
        <v>3979.6214234080003</v>
      </c>
      <c r="W97" s="34">
        <v>5229.6535653299998</v>
      </c>
      <c r="X97" s="34">
        <v>5506.8673904199995</v>
      </c>
      <c r="Y97" s="34">
        <v>5474.6639198929997</v>
      </c>
      <c r="Z97" s="34">
        <v>5724.830811973</v>
      </c>
      <c r="AA97" s="34">
        <v>5702.42527212</v>
      </c>
    </row>
    <row r="98" spans="1:27" x14ac:dyDescent="0.35">
      <c r="A98" s="31" t="s">
        <v>119</v>
      </c>
      <c r="B98" s="31" t="s">
        <v>113</v>
      </c>
      <c r="C98" s="34">
        <v>66.252419499999988</v>
      </c>
      <c r="D98" s="34">
        <v>92.776597699999897</v>
      </c>
      <c r="E98" s="34">
        <v>207.24376099999898</v>
      </c>
      <c r="F98" s="34">
        <v>349.3901985462</v>
      </c>
      <c r="G98" s="34">
        <v>732.64566151539998</v>
      </c>
      <c r="H98" s="34">
        <v>770.61092531789996</v>
      </c>
      <c r="I98" s="34">
        <v>1053.8946498484991</v>
      </c>
      <c r="J98" s="34">
        <v>1995.4461536110998</v>
      </c>
      <c r="K98" s="34">
        <v>2295.2083644067002</v>
      </c>
      <c r="L98" s="34">
        <v>3345.7215677316003</v>
      </c>
      <c r="M98" s="34">
        <v>2751.4036069516001</v>
      </c>
      <c r="N98" s="34">
        <v>7523.8263570248009</v>
      </c>
      <c r="O98" s="34">
        <v>6256.7747533441998</v>
      </c>
      <c r="P98" s="34">
        <v>7402.2699664081993</v>
      </c>
      <c r="Q98" s="34">
        <v>8111.0016723944009</v>
      </c>
      <c r="R98" s="34">
        <v>7658.090796993999</v>
      </c>
      <c r="S98" s="34">
        <v>9706.3950466154984</v>
      </c>
      <c r="T98" s="34">
        <v>9383.676277464001</v>
      </c>
      <c r="U98" s="34">
        <v>10306.4739979315</v>
      </c>
      <c r="V98" s="34">
        <v>10290.3290099037</v>
      </c>
      <c r="W98" s="34">
        <v>10880.786326854501</v>
      </c>
      <c r="X98" s="34">
        <v>10156.927709833002</v>
      </c>
      <c r="Y98" s="34">
        <v>10347.020789468999</v>
      </c>
      <c r="Z98" s="34">
        <v>11433.015587106998</v>
      </c>
      <c r="AA98" s="34">
        <v>11317.322261642999</v>
      </c>
    </row>
    <row r="99" spans="1:27" x14ac:dyDescent="0.35">
      <c r="A99" s="31" t="s">
        <v>119</v>
      </c>
      <c r="B99" s="31" t="s">
        <v>72</v>
      </c>
      <c r="C99" s="34">
        <v>27.551720879999991</v>
      </c>
      <c r="D99" s="34">
        <v>40.744955509999897</v>
      </c>
      <c r="E99" s="34">
        <v>34.085799970000004</v>
      </c>
      <c r="F99" s="34">
        <v>61.138013379999997</v>
      </c>
      <c r="G99" s="34">
        <v>89.961617299999986</v>
      </c>
      <c r="H99" s="34">
        <v>112.03262273</v>
      </c>
      <c r="I99" s="34">
        <v>140.54189219999901</v>
      </c>
      <c r="J99" s="34">
        <v>165.62102575999899</v>
      </c>
      <c r="K99" s="34">
        <v>220.2162629</v>
      </c>
      <c r="L99" s="34">
        <v>288.2528312999998</v>
      </c>
      <c r="M99" s="34">
        <v>336.66925000000003</v>
      </c>
      <c r="N99" s="34">
        <v>346.89947369999891</v>
      </c>
      <c r="O99" s="34">
        <v>371.52817109999995</v>
      </c>
      <c r="P99" s="34">
        <v>414.24827399999992</v>
      </c>
      <c r="Q99" s="34">
        <v>467.60167960000001</v>
      </c>
      <c r="R99" s="34">
        <v>515.10950300000002</v>
      </c>
      <c r="S99" s="34">
        <v>518.04525960000001</v>
      </c>
      <c r="T99" s="34">
        <v>547.57811029999993</v>
      </c>
      <c r="U99" s="34">
        <v>591.35126300000002</v>
      </c>
      <c r="V99" s="34">
        <v>624.03680919999886</v>
      </c>
      <c r="W99" s="34">
        <v>635.4014075</v>
      </c>
      <c r="X99" s="34">
        <v>646.64289650000001</v>
      </c>
      <c r="Y99" s="34">
        <v>662.41110699999876</v>
      </c>
      <c r="Z99" s="34">
        <v>706.97871519999967</v>
      </c>
      <c r="AA99" s="34">
        <v>720.20967249999876</v>
      </c>
    </row>
    <row r="101" spans="1:27" x14ac:dyDescent="0.35">
      <c r="A101" s="19" t="s">
        <v>117</v>
      </c>
      <c r="B101" s="19" t="s">
        <v>118</v>
      </c>
      <c r="C101" s="19" t="s">
        <v>75</v>
      </c>
      <c r="D101" s="19" t="s">
        <v>82</v>
      </c>
      <c r="E101" s="19" t="s">
        <v>83</v>
      </c>
      <c r="F101" s="19" t="s">
        <v>84</v>
      </c>
      <c r="G101" s="19" t="s">
        <v>85</v>
      </c>
      <c r="H101" s="19" t="s">
        <v>86</v>
      </c>
      <c r="I101" s="19" t="s">
        <v>87</v>
      </c>
      <c r="J101" s="19" t="s">
        <v>88</v>
      </c>
      <c r="K101" s="19" t="s">
        <v>89</v>
      </c>
      <c r="L101" s="19" t="s">
        <v>90</v>
      </c>
      <c r="M101" s="19" t="s">
        <v>91</v>
      </c>
      <c r="N101" s="19" t="s">
        <v>92</v>
      </c>
      <c r="O101" s="19" t="s">
        <v>93</v>
      </c>
      <c r="P101" s="19" t="s">
        <v>94</v>
      </c>
      <c r="Q101" s="19" t="s">
        <v>95</v>
      </c>
      <c r="R101" s="19" t="s">
        <v>96</v>
      </c>
      <c r="S101" s="19" t="s">
        <v>97</v>
      </c>
      <c r="T101" s="19" t="s">
        <v>98</v>
      </c>
      <c r="U101" s="19" t="s">
        <v>99</v>
      </c>
      <c r="V101" s="19" t="s">
        <v>100</v>
      </c>
      <c r="W101" s="19" t="s">
        <v>101</v>
      </c>
      <c r="X101" s="19" t="s">
        <v>102</v>
      </c>
      <c r="Y101" s="19" t="s">
        <v>103</v>
      </c>
      <c r="Z101" s="19" t="s">
        <v>104</v>
      </c>
      <c r="AA101" s="19" t="s">
        <v>105</v>
      </c>
    </row>
    <row r="102" spans="1:27" x14ac:dyDescent="0.35">
      <c r="A102" s="31" t="s">
        <v>120</v>
      </c>
      <c r="B102" s="31" t="s">
        <v>67</v>
      </c>
      <c r="C102" s="34">
        <v>67.198518110599991</v>
      </c>
      <c r="D102" s="34">
        <v>77.836741406299993</v>
      </c>
      <c r="E102" s="34">
        <v>95.330398665700002</v>
      </c>
      <c r="F102" s="34">
        <v>101.4364761219999</v>
      </c>
      <c r="G102" s="34">
        <v>90.166082063000005</v>
      </c>
      <c r="H102" s="34">
        <v>99.819042459199892</v>
      </c>
      <c r="I102" s="34">
        <v>103.9401398975</v>
      </c>
      <c r="J102" s="34">
        <v>106.56061750169999</v>
      </c>
      <c r="K102" s="34">
        <v>136.78360119320001</v>
      </c>
      <c r="L102" s="34">
        <v>109.002940068</v>
      </c>
      <c r="M102" s="34">
        <v>106.935880974</v>
      </c>
      <c r="N102" s="34">
        <v>112.244383485</v>
      </c>
      <c r="O102" s="34">
        <v>410.14021360000004</v>
      </c>
      <c r="P102" s="34">
        <v>413.8498449999999</v>
      </c>
      <c r="Q102" s="34">
        <v>1120.4581961000001</v>
      </c>
      <c r="R102" s="34">
        <v>1128.5315372999999</v>
      </c>
      <c r="S102" s="34">
        <v>1095.2911644999999</v>
      </c>
      <c r="T102" s="34">
        <v>1087.7834170000001</v>
      </c>
      <c r="U102" s="34">
        <v>1103.3983266999999</v>
      </c>
      <c r="V102" s="34">
        <v>1094.0425316000001</v>
      </c>
      <c r="W102" s="34">
        <v>2086.9694298999998</v>
      </c>
      <c r="X102" s="34">
        <v>2082.0942746999999</v>
      </c>
      <c r="Y102" s="34">
        <v>2042.7977986000001</v>
      </c>
      <c r="Z102" s="34">
        <v>2200.3913502</v>
      </c>
      <c r="AA102" s="34">
        <v>2210.1639135999999</v>
      </c>
    </row>
    <row r="103" spans="1:27" x14ac:dyDescent="0.35">
      <c r="A103" s="31" t="s">
        <v>120</v>
      </c>
      <c r="B103" s="31" t="s">
        <v>113</v>
      </c>
      <c r="C103" s="34">
        <v>148.25075000000001</v>
      </c>
      <c r="D103" s="34">
        <v>55.260998000000001</v>
      </c>
      <c r="E103" s="34">
        <v>165.56456</v>
      </c>
      <c r="F103" s="34">
        <v>143.99808319989901</v>
      </c>
      <c r="G103" s="34">
        <v>98.651081472399994</v>
      </c>
      <c r="H103" s="34">
        <v>170.89361484119999</v>
      </c>
      <c r="I103" s="34">
        <v>227.90919707149899</v>
      </c>
      <c r="J103" s="34">
        <v>280.58014082049999</v>
      </c>
      <c r="K103" s="34">
        <v>465.0015365575</v>
      </c>
      <c r="L103" s="34">
        <v>669.98688382119906</v>
      </c>
      <c r="M103" s="34">
        <v>526.51527736340006</v>
      </c>
      <c r="N103" s="34">
        <v>1068.925813763</v>
      </c>
      <c r="O103" s="34">
        <v>1031.2116843323001</v>
      </c>
      <c r="P103" s="34">
        <v>937.71946519559901</v>
      </c>
      <c r="Q103" s="34">
        <v>941.42846971740005</v>
      </c>
      <c r="R103" s="34">
        <v>940.018993357</v>
      </c>
      <c r="S103" s="34">
        <v>2719.2066</v>
      </c>
      <c r="T103" s="34">
        <v>2766.6983</v>
      </c>
      <c r="U103" s="34">
        <v>2949.0684500000002</v>
      </c>
      <c r="V103" s="34">
        <v>2780.3543999999997</v>
      </c>
      <c r="W103" s="34">
        <v>2850.3247999999999</v>
      </c>
      <c r="X103" s="34">
        <v>2791.6012999999998</v>
      </c>
      <c r="Y103" s="34">
        <v>2636.6100599999991</v>
      </c>
      <c r="Z103" s="34">
        <v>3343.8912399999999</v>
      </c>
      <c r="AA103" s="34">
        <v>3367.3214600000001</v>
      </c>
    </row>
    <row r="104" spans="1:27" x14ac:dyDescent="0.35">
      <c r="A104" s="31" t="s">
        <v>120</v>
      </c>
      <c r="B104" s="31" t="s">
        <v>72</v>
      </c>
      <c r="C104" s="34">
        <v>17.433523000000001</v>
      </c>
      <c r="D104" s="34">
        <v>16.51079</v>
      </c>
      <c r="E104" s="34">
        <v>17.538831999999999</v>
      </c>
      <c r="F104" s="34">
        <v>29.835079999999898</v>
      </c>
      <c r="G104" s="34">
        <v>40.269280000000002</v>
      </c>
      <c r="H104" s="34">
        <v>56.335193999999902</v>
      </c>
      <c r="I104" s="34">
        <v>72.451560000000001</v>
      </c>
      <c r="J104" s="34">
        <v>90.310035999999997</v>
      </c>
      <c r="K104" s="34">
        <v>149.04304999999999</v>
      </c>
      <c r="L104" s="34">
        <v>127.07481999999899</v>
      </c>
      <c r="M104" s="34">
        <v>137.23841999999999</v>
      </c>
      <c r="N104" s="34">
        <v>173.19443999999999</v>
      </c>
      <c r="O104" s="34">
        <v>187.40102999999999</v>
      </c>
      <c r="P104" s="34">
        <v>214.43288999999999</v>
      </c>
      <c r="Q104" s="34">
        <v>229.76910000000001</v>
      </c>
      <c r="R104" s="34">
        <v>257.12445000000002</v>
      </c>
      <c r="S104" s="34">
        <v>263.87261999999998</v>
      </c>
      <c r="T104" s="34">
        <v>283.39870000000002</v>
      </c>
      <c r="U104" s="34">
        <v>315.29712000000001</v>
      </c>
      <c r="V104" s="34">
        <v>326.74588</v>
      </c>
      <c r="W104" s="34">
        <v>336.54464999999999</v>
      </c>
      <c r="X104" s="34">
        <v>352.04270000000002</v>
      </c>
      <c r="Y104" s="34">
        <v>367.62002999999999</v>
      </c>
      <c r="Z104" s="34">
        <v>377.52852999999999</v>
      </c>
      <c r="AA104" s="34">
        <v>392.63265999999999</v>
      </c>
    </row>
    <row r="106" spans="1:27" x14ac:dyDescent="0.35">
      <c r="A106" s="19" t="s">
        <v>117</v>
      </c>
      <c r="B106" s="19" t="s">
        <v>118</v>
      </c>
      <c r="C106" s="19" t="s">
        <v>75</v>
      </c>
      <c r="D106" s="19" t="s">
        <v>82</v>
      </c>
      <c r="E106" s="19" t="s">
        <v>83</v>
      </c>
      <c r="F106" s="19" t="s">
        <v>84</v>
      </c>
      <c r="G106" s="19" t="s">
        <v>85</v>
      </c>
      <c r="H106" s="19" t="s">
        <v>86</v>
      </c>
      <c r="I106" s="19" t="s">
        <v>87</v>
      </c>
      <c r="J106" s="19" t="s">
        <v>88</v>
      </c>
      <c r="K106" s="19" t="s">
        <v>89</v>
      </c>
      <c r="L106" s="19" t="s">
        <v>90</v>
      </c>
      <c r="M106" s="19" t="s">
        <v>91</v>
      </c>
      <c r="N106" s="19" t="s">
        <v>92</v>
      </c>
      <c r="O106" s="19" t="s">
        <v>93</v>
      </c>
      <c r="P106" s="19" t="s">
        <v>94</v>
      </c>
      <c r="Q106" s="19" t="s">
        <v>95</v>
      </c>
      <c r="R106" s="19" t="s">
        <v>96</v>
      </c>
      <c r="S106" s="19" t="s">
        <v>97</v>
      </c>
      <c r="T106" s="19" t="s">
        <v>98</v>
      </c>
      <c r="U106" s="19" t="s">
        <v>99</v>
      </c>
      <c r="V106" s="19" t="s">
        <v>100</v>
      </c>
      <c r="W106" s="19" t="s">
        <v>101</v>
      </c>
      <c r="X106" s="19" t="s">
        <v>102</v>
      </c>
      <c r="Y106" s="19" t="s">
        <v>103</v>
      </c>
      <c r="Z106" s="19" t="s">
        <v>104</v>
      </c>
      <c r="AA106" s="19" t="s">
        <v>105</v>
      </c>
    </row>
    <row r="107" spans="1:27" x14ac:dyDescent="0.35">
      <c r="A107" s="31" t="s">
        <v>121</v>
      </c>
      <c r="B107" s="31" t="s">
        <v>67</v>
      </c>
      <c r="C107" s="34">
        <v>48.009322569400005</v>
      </c>
      <c r="D107" s="34">
        <v>54.888241690000001</v>
      </c>
      <c r="E107" s="34">
        <v>49.226598532000004</v>
      </c>
      <c r="F107" s="34">
        <v>46.038084679000001</v>
      </c>
      <c r="G107" s="34">
        <v>62.173373213499993</v>
      </c>
      <c r="H107" s="34">
        <v>59.573416291699992</v>
      </c>
      <c r="I107" s="34">
        <v>62.476617134999998</v>
      </c>
      <c r="J107" s="34">
        <v>51.448250519800006</v>
      </c>
      <c r="K107" s="34">
        <v>45.543154583399996</v>
      </c>
      <c r="L107" s="34">
        <v>51.234358620999892</v>
      </c>
      <c r="M107" s="34">
        <v>55.022811716</v>
      </c>
      <c r="N107" s="34">
        <v>48.453170942</v>
      </c>
      <c r="O107" s="34">
        <v>14.373499461</v>
      </c>
      <c r="P107" s="34">
        <v>14.706582317000001</v>
      </c>
      <c r="Q107" s="34">
        <v>15.0988702109999</v>
      </c>
      <c r="R107" s="34">
        <v>15.571727031</v>
      </c>
      <c r="S107" s="34">
        <v>14.162095836999999</v>
      </c>
      <c r="T107" s="34">
        <v>14.164824432</v>
      </c>
      <c r="U107" s="34">
        <v>13.645216153999899</v>
      </c>
      <c r="V107" s="34">
        <v>14.379139179000001</v>
      </c>
      <c r="W107" s="34">
        <v>14.4508024019999</v>
      </c>
      <c r="X107" s="34">
        <v>14.307953343000001</v>
      </c>
      <c r="Y107" s="34">
        <v>14.034793730999899</v>
      </c>
      <c r="Z107" s="34">
        <v>496.23152299999998</v>
      </c>
      <c r="AA107" s="34">
        <v>501.13802999999899</v>
      </c>
    </row>
    <row r="108" spans="1:27" x14ac:dyDescent="0.35">
      <c r="A108" s="31" t="s">
        <v>121</v>
      </c>
      <c r="B108" s="31" t="s">
        <v>113</v>
      </c>
      <c r="C108" s="34">
        <v>0</v>
      </c>
      <c r="D108" s="34">
        <v>0</v>
      </c>
      <c r="E108" s="34">
        <v>0</v>
      </c>
      <c r="F108" s="34">
        <v>1.7373384999999999E-3</v>
      </c>
      <c r="G108" s="34">
        <v>2.0301567999999998E-3</v>
      </c>
      <c r="H108" s="34">
        <v>2.1393823000000001E-3</v>
      </c>
      <c r="I108" s="34">
        <v>2.2713360000000001E-3</v>
      </c>
      <c r="J108" s="34">
        <v>2.358195E-3</v>
      </c>
      <c r="K108" s="34">
        <v>2.3882901E-3</v>
      </c>
      <c r="L108" s="34">
        <v>2.7206157999999999E-3</v>
      </c>
      <c r="M108" s="34">
        <v>2.838297E-3</v>
      </c>
      <c r="N108" s="34">
        <v>4.6347960000000001E-3</v>
      </c>
      <c r="O108" s="34">
        <v>4.5076259999999998E-3</v>
      </c>
      <c r="P108" s="34">
        <v>4.7051289999999997E-3</v>
      </c>
      <c r="Q108" s="34">
        <v>5.9955729999999997E-3</v>
      </c>
      <c r="R108" s="34">
        <v>6.1554312999999999E-3</v>
      </c>
      <c r="S108" s="34">
        <v>7.6844464000000003E-3</v>
      </c>
      <c r="T108" s="34">
        <v>7.7469259999999899E-3</v>
      </c>
      <c r="U108" s="34">
        <v>1.2844111E-2</v>
      </c>
      <c r="V108" s="34">
        <v>1.3596087E-2</v>
      </c>
      <c r="W108" s="34">
        <v>2.7915771999999998E-2</v>
      </c>
      <c r="X108" s="34">
        <v>2.7322712999999998E-2</v>
      </c>
      <c r="Y108" s="34">
        <v>2.7389732999999999E-2</v>
      </c>
      <c r="Z108" s="34">
        <v>2038.5951</v>
      </c>
      <c r="AA108" s="34">
        <v>2070.1696999999999</v>
      </c>
    </row>
    <row r="109" spans="1:27" x14ac:dyDescent="0.35">
      <c r="A109" s="31" t="s">
        <v>121</v>
      </c>
      <c r="B109" s="31" t="s">
        <v>72</v>
      </c>
      <c r="C109" s="34">
        <v>18.782506999999999</v>
      </c>
      <c r="D109" s="34">
        <v>20.957522999999998</v>
      </c>
      <c r="E109" s="34">
        <v>21.400891999999999</v>
      </c>
      <c r="F109" s="34">
        <v>32.696339999999999</v>
      </c>
      <c r="G109" s="34">
        <v>53.792169999999999</v>
      </c>
      <c r="H109" s="34">
        <v>69.364959999999996</v>
      </c>
      <c r="I109" s="34">
        <v>89.893485999999996</v>
      </c>
      <c r="J109" s="34">
        <v>95.622375000000005</v>
      </c>
      <c r="K109" s="34">
        <v>121.49748</v>
      </c>
      <c r="L109" s="34">
        <v>151.30260999999999</v>
      </c>
      <c r="M109" s="34">
        <v>182.07061999999999</v>
      </c>
      <c r="N109" s="34">
        <v>185.09258</v>
      </c>
      <c r="O109" s="34">
        <v>200.7431</v>
      </c>
      <c r="P109" s="34">
        <v>236.27687</v>
      </c>
      <c r="Q109" s="34">
        <v>279.31441999999998</v>
      </c>
      <c r="R109" s="34">
        <v>311.1558</v>
      </c>
      <c r="S109" s="34">
        <v>314.64996000000002</v>
      </c>
      <c r="T109" s="34">
        <v>337.50551999999999</v>
      </c>
      <c r="U109" s="34">
        <v>369.00542999999999</v>
      </c>
      <c r="V109" s="34">
        <v>413.49936000000002</v>
      </c>
      <c r="W109" s="34">
        <v>414.24250000000001</v>
      </c>
      <c r="X109" s="34">
        <v>428.81763000000001</v>
      </c>
      <c r="Y109" s="34">
        <v>447.73862000000003</v>
      </c>
      <c r="Z109" s="34">
        <v>475.74175999999898</v>
      </c>
      <c r="AA109" s="34">
        <v>491.61922999999899</v>
      </c>
    </row>
    <row r="111" spans="1:27" x14ac:dyDescent="0.35">
      <c r="A111" s="19" t="s">
        <v>117</v>
      </c>
      <c r="B111" s="19" t="s">
        <v>118</v>
      </c>
      <c r="C111" s="19" t="s">
        <v>75</v>
      </c>
      <c r="D111" s="19" t="s">
        <v>82</v>
      </c>
      <c r="E111" s="19" t="s">
        <v>83</v>
      </c>
      <c r="F111" s="19" t="s">
        <v>84</v>
      </c>
      <c r="G111" s="19" t="s">
        <v>85</v>
      </c>
      <c r="H111" s="19" t="s">
        <v>86</v>
      </c>
      <c r="I111" s="19" t="s">
        <v>87</v>
      </c>
      <c r="J111" s="19" t="s">
        <v>88</v>
      </c>
      <c r="K111" s="19" t="s">
        <v>89</v>
      </c>
      <c r="L111" s="19" t="s">
        <v>90</v>
      </c>
      <c r="M111" s="19" t="s">
        <v>91</v>
      </c>
      <c r="N111" s="19" t="s">
        <v>92</v>
      </c>
      <c r="O111" s="19" t="s">
        <v>93</v>
      </c>
      <c r="P111" s="19" t="s">
        <v>94</v>
      </c>
      <c r="Q111" s="19" t="s">
        <v>95</v>
      </c>
      <c r="R111" s="19" t="s">
        <v>96</v>
      </c>
      <c r="S111" s="19" t="s">
        <v>97</v>
      </c>
      <c r="T111" s="19" t="s">
        <v>98</v>
      </c>
      <c r="U111" s="19" t="s">
        <v>99</v>
      </c>
      <c r="V111" s="19" t="s">
        <v>100</v>
      </c>
      <c r="W111" s="19" t="s">
        <v>101</v>
      </c>
      <c r="X111" s="19" t="s">
        <v>102</v>
      </c>
      <c r="Y111" s="19" t="s">
        <v>103</v>
      </c>
      <c r="Z111" s="19" t="s">
        <v>104</v>
      </c>
      <c r="AA111" s="19" t="s">
        <v>105</v>
      </c>
    </row>
    <row r="112" spans="1:27" x14ac:dyDescent="0.35">
      <c r="A112" s="31" t="s">
        <v>122</v>
      </c>
      <c r="B112" s="31" t="s">
        <v>67</v>
      </c>
      <c r="C112" s="34">
        <v>93.98120283199988</v>
      </c>
      <c r="D112" s="34">
        <v>94.754426668499988</v>
      </c>
      <c r="E112" s="34">
        <v>99.519654729299987</v>
      </c>
      <c r="F112" s="34">
        <v>86.241913375900012</v>
      </c>
      <c r="G112" s="34">
        <v>87.641184670700014</v>
      </c>
      <c r="H112" s="34">
        <v>89.362797141599998</v>
      </c>
      <c r="I112" s="34">
        <v>91.27295022200002</v>
      </c>
      <c r="J112" s="34">
        <v>80.41494990069998</v>
      </c>
      <c r="K112" s="34">
        <v>80.600603287200002</v>
      </c>
      <c r="L112" s="34">
        <v>83.55600570999988</v>
      </c>
      <c r="M112" s="34">
        <v>86.813360818999897</v>
      </c>
      <c r="N112" s="34">
        <v>863.60683449999999</v>
      </c>
      <c r="O112" s="34">
        <v>843.15906369999993</v>
      </c>
      <c r="P112" s="34">
        <v>830.50241660000006</v>
      </c>
      <c r="Q112" s="34">
        <v>848.8810375999999</v>
      </c>
      <c r="R112" s="34">
        <v>866.27592949999985</v>
      </c>
      <c r="S112" s="34">
        <v>887.42591699999991</v>
      </c>
      <c r="T112" s="34">
        <v>872.85760660000005</v>
      </c>
      <c r="U112" s="34">
        <v>871.03307369999993</v>
      </c>
      <c r="V112" s="34">
        <v>878.18676740000001</v>
      </c>
      <c r="W112" s="34">
        <v>1235.4046066999999</v>
      </c>
      <c r="X112" s="34">
        <v>1219.3076740000001</v>
      </c>
      <c r="Y112" s="34">
        <v>1209.3691303000001</v>
      </c>
      <c r="Z112" s="34">
        <v>2015.7465458000001</v>
      </c>
      <c r="AA112" s="34">
        <v>2091.8539920000003</v>
      </c>
    </row>
    <row r="113" spans="1:27" x14ac:dyDescent="0.35">
      <c r="A113" s="31" t="s">
        <v>122</v>
      </c>
      <c r="B113" s="31" t="s">
        <v>113</v>
      </c>
      <c r="C113" s="34">
        <v>0</v>
      </c>
      <c r="D113" s="34">
        <v>0</v>
      </c>
      <c r="E113" s="34">
        <v>0</v>
      </c>
      <c r="F113" s="34">
        <v>1.2086686E-3</v>
      </c>
      <c r="G113" s="34">
        <v>1.3198826999999899E-3</v>
      </c>
      <c r="H113" s="34">
        <v>1.41725799999999E-3</v>
      </c>
      <c r="I113" s="34">
        <v>1.5067826999999999E-3</v>
      </c>
      <c r="J113" s="34">
        <v>1.556144E-3</v>
      </c>
      <c r="K113" s="34">
        <v>1.6462034999999999E-3</v>
      </c>
      <c r="L113" s="34">
        <v>1.8072939000000001E-3</v>
      </c>
      <c r="M113" s="34">
        <v>1.8999360000000001E-3</v>
      </c>
      <c r="N113" s="34">
        <v>2.4775639999999998E-3</v>
      </c>
      <c r="O113" s="34">
        <v>2.4418921999999998E-3</v>
      </c>
      <c r="P113" s="34">
        <v>2.5594178999999999E-3</v>
      </c>
      <c r="Q113" s="34">
        <v>3.0995809999999901E-3</v>
      </c>
      <c r="R113" s="34">
        <v>3.4662247999999998E-3</v>
      </c>
      <c r="S113" s="34">
        <v>6.4696249999999997E-3</v>
      </c>
      <c r="T113" s="34">
        <v>6.5200696999999997E-3</v>
      </c>
      <c r="U113" s="34">
        <v>6.6181369999999996E-3</v>
      </c>
      <c r="V113" s="34">
        <v>6.9068884000000001E-3</v>
      </c>
      <c r="W113" s="34">
        <v>7.8857349999999996E-3</v>
      </c>
      <c r="X113" s="34">
        <v>7.8047849999999998E-3</v>
      </c>
      <c r="Y113" s="34">
        <v>7.8302049999999998E-3</v>
      </c>
      <c r="Z113" s="34">
        <v>9.7245270000000002E-3</v>
      </c>
      <c r="AA113" s="34">
        <v>9.8751340000000007E-3</v>
      </c>
    </row>
    <row r="114" spans="1:27" x14ac:dyDescent="0.35">
      <c r="A114" s="31" t="s">
        <v>122</v>
      </c>
      <c r="B114" s="31" t="s">
        <v>72</v>
      </c>
      <c r="C114" s="34">
        <v>40.917053000000003</v>
      </c>
      <c r="D114" s="34">
        <v>35.069595</v>
      </c>
      <c r="E114" s="34">
        <v>32.795749999999998</v>
      </c>
      <c r="F114" s="34">
        <v>34.364525</v>
      </c>
      <c r="G114" s="34">
        <v>42.018790000000003</v>
      </c>
      <c r="H114" s="34">
        <v>47.426315000000002</v>
      </c>
      <c r="I114" s="34">
        <v>53.577385</v>
      </c>
      <c r="J114" s="34">
        <v>55.7224</v>
      </c>
      <c r="K114" s="34">
        <v>61.862693999999998</v>
      </c>
      <c r="L114" s="34">
        <v>73.981030000000004</v>
      </c>
      <c r="M114" s="34">
        <v>83.693179999999998</v>
      </c>
      <c r="N114" s="34">
        <v>81.438029999999998</v>
      </c>
      <c r="O114" s="34">
        <v>84.552169999999904</v>
      </c>
      <c r="P114" s="34">
        <v>88.878745999999893</v>
      </c>
      <c r="Q114" s="34">
        <v>98.594560000000001</v>
      </c>
      <c r="R114" s="34">
        <v>105.757269999999</v>
      </c>
      <c r="S114" s="34">
        <v>110.50785</v>
      </c>
      <c r="T114" s="34">
        <v>115.342384</v>
      </c>
      <c r="U114" s="34">
        <v>125.82593999999899</v>
      </c>
      <c r="V114" s="34">
        <v>135.65071</v>
      </c>
      <c r="W114" s="34">
        <v>134.30047999999999</v>
      </c>
      <c r="X114" s="34">
        <v>140.20823999999999</v>
      </c>
      <c r="Y114" s="34">
        <v>147.15645000000001</v>
      </c>
      <c r="Z114" s="34">
        <v>146.98148</v>
      </c>
      <c r="AA114" s="34">
        <v>152.37564</v>
      </c>
    </row>
    <row r="116" spans="1:27" x14ac:dyDescent="0.35">
      <c r="A116" s="19" t="s">
        <v>117</v>
      </c>
      <c r="B116" s="19" t="s">
        <v>118</v>
      </c>
      <c r="C116" s="19" t="s">
        <v>75</v>
      </c>
      <c r="D116" s="19" t="s">
        <v>82</v>
      </c>
      <c r="E116" s="19" t="s">
        <v>83</v>
      </c>
      <c r="F116" s="19" t="s">
        <v>84</v>
      </c>
      <c r="G116" s="19" t="s">
        <v>85</v>
      </c>
      <c r="H116" s="19" t="s">
        <v>86</v>
      </c>
      <c r="I116" s="19" t="s">
        <v>87</v>
      </c>
      <c r="J116" s="19" t="s">
        <v>88</v>
      </c>
      <c r="K116" s="19" t="s">
        <v>89</v>
      </c>
      <c r="L116" s="19" t="s">
        <v>90</v>
      </c>
      <c r="M116" s="19" t="s">
        <v>91</v>
      </c>
      <c r="N116" s="19" t="s">
        <v>92</v>
      </c>
      <c r="O116" s="19" t="s">
        <v>93</v>
      </c>
      <c r="P116" s="19" t="s">
        <v>94</v>
      </c>
      <c r="Q116" s="19" t="s">
        <v>95</v>
      </c>
      <c r="R116" s="19" t="s">
        <v>96</v>
      </c>
      <c r="S116" s="19" t="s">
        <v>97</v>
      </c>
      <c r="T116" s="19" t="s">
        <v>98</v>
      </c>
      <c r="U116" s="19" t="s">
        <v>99</v>
      </c>
      <c r="V116" s="19" t="s">
        <v>100</v>
      </c>
      <c r="W116" s="19" t="s">
        <v>101</v>
      </c>
      <c r="X116" s="19" t="s">
        <v>102</v>
      </c>
      <c r="Y116" s="19" t="s">
        <v>103</v>
      </c>
      <c r="Z116" s="19" t="s">
        <v>104</v>
      </c>
      <c r="AA116" s="19" t="s">
        <v>105</v>
      </c>
    </row>
    <row r="117" spans="1:27" x14ac:dyDescent="0.35">
      <c r="A117" s="31" t="s">
        <v>123</v>
      </c>
      <c r="B117" s="31" t="s">
        <v>67</v>
      </c>
      <c r="C117" s="34">
        <v>1.1969382000000001E-3</v>
      </c>
      <c r="D117" s="34">
        <v>1.5170162E-3</v>
      </c>
      <c r="E117" s="34">
        <v>1.3525682999999901E-3</v>
      </c>
      <c r="F117" s="34">
        <v>1.3529945999999999E-3</v>
      </c>
      <c r="G117" s="34">
        <v>1.4677378E-3</v>
      </c>
      <c r="H117" s="34">
        <v>2.0400344000000002E-3</v>
      </c>
      <c r="I117" s="34">
        <v>2.7392618000000001E-3</v>
      </c>
      <c r="J117" s="34">
        <v>2.9575613000000001E-3</v>
      </c>
      <c r="K117" s="34">
        <v>2.7883389999999999E-3</v>
      </c>
      <c r="L117" s="34">
        <v>3.7283952999999999E-3</v>
      </c>
      <c r="M117" s="34">
        <v>6.0061076999999999E-3</v>
      </c>
      <c r="N117" s="34">
        <v>4.9390974000000001E-3</v>
      </c>
      <c r="O117" s="34">
        <v>4.6433005000000001E-3</v>
      </c>
      <c r="P117" s="34">
        <v>6.7318776E-3</v>
      </c>
      <c r="Q117" s="34">
        <v>6.5512675999999997E-3</v>
      </c>
      <c r="R117" s="34">
        <v>6.9688819999999896E-3</v>
      </c>
      <c r="S117" s="34">
        <v>7.0759859999999898E-3</v>
      </c>
      <c r="T117" s="34">
        <v>6.8102776999999998E-3</v>
      </c>
      <c r="U117" s="34">
        <v>9.3760089999999994E-3</v>
      </c>
      <c r="V117" s="34">
        <v>1.1748982999999999E-2</v>
      </c>
      <c r="W117" s="34">
        <v>1.0865163000000001E-2</v>
      </c>
      <c r="X117" s="34">
        <v>1.0598088E-2</v>
      </c>
      <c r="Y117" s="34">
        <v>1.1937796000000001E-2</v>
      </c>
      <c r="Z117" s="34">
        <v>1.4191202E-2</v>
      </c>
      <c r="AA117" s="34">
        <v>1.42929139999999E-2</v>
      </c>
    </row>
    <row r="118" spans="1:27" x14ac:dyDescent="0.35">
      <c r="A118" s="31" t="s">
        <v>123</v>
      </c>
      <c r="B118" s="31" t="s">
        <v>113</v>
      </c>
      <c r="C118" s="34">
        <v>0</v>
      </c>
      <c r="D118" s="34">
        <v>0</v>
      </c>
      <c r="E118" s="34">
        <v>0</v>
      </c>
      <c r="F118" s="34">
        <v>1.8420543E-3</v>
      </c>
      <c r="G118" s="34">
        <v>2.3291322999999999E-3</v>
      </c>
      <c r="H118" s="34">
        <v>2.2579004999999999E-3</v>
      </c>
      <c r="I118" s="34">
        <v>2.47044E-3</v>
      </c>
      <c r="J118" s="34">
        <v>2.5747688000000001E-3</v>
      </c>
      <c r="K118" s="34">
        <v>2.4906374000000001E-3</v>
      </c>
      <c r="L118" s="34">
        <v>2.2469894000000002E-3</v>
      </c>
      <c r="M118" s="34">
        <v>3.0696513000000002E-3</v>
      </c>
      <c r="N118" s="34">
        <v>2.7750721E-3</v>
      </c>
      <c r="O118" s="34">
        <v>2.7470340000000002E-3</v>
      </c>
      <c r="P118" s="34">
        <v>3.6232902E-3</v>
      </c>
      <c r="Q118" s="34">
        <v>3.7672311999999999E-3</v>
      </c>
      <c r="R118" s="34">
        <v>5.6376580000000003E-3</v>
      </c>
      <c r="S118" s="34">
        <v>8.7494319999999997E-3</v>
      </c>
      <c r="T118" s="34">
        <v>8.5410590000000002E-3</v>
      </c>
      <c r="U118" s="34">
        <v>1.5694283E-2</v>
      </c>
      <c r="V118" s="34">
        <v>1.5941820999999998E-2</v>
      </c>
      <c r="W118" s="34">
        <v>1.7545398E-2</v>
      </c>
      <c r="X118" s="34">
        <v>1.6460063E-2</v>
      </c>
      <c r="Y118" s="34">
        <v>1.7003310000000001E-2</v>
      </c>
      <c r="Z118" s="34">
        <v>1.7766535E-2</v>
      </c>
      <c r="AA118" s="34">
        <v>1.7433043999999901E-2</v>
      </c>
    </row>
    <row r="119" spans="1:27" x14ac:dyDescent="0.35">
      <c r="A119" s="31" t="s">
        <v>123</v>
      </c>
      <c r="B119" s="31" t="s">
        <v>72</v>
      </c>
      <c r="C119" s="34">
        <v>0.12320211</v>
      </c>
      <c r="D119" s="34">
        <v>8.8358334999999996E-2</v>
      </c>
      <c r="E119" s="34">
        <v>0.15119564999999999</v>
      </c>
      <c r="F119" s="34">
        <v>0.2252352</v>
      </c>
      <c r="G119" s="34">
        <v>0.26890682999999999</v>
      </c>
      <c r="H119" s="34">
        <v>0.50356029999999996</v>
      </c>
      <c r="I119" s="34">
        <v>0.59073012999999996</v>
      </c>
      <c r="J119" s="34">
        <v>0.60290540000000004</v>
      </c>
      <c r="K119" s="34">
        <v>0.51031493999999999</v>
      </c>
      <c r="L119" s="34">
        <v>0.67114410000000002</v>
      </c>
      <c r="M119" s="34">
        <v>0.2996373</v>
      </c>
      <c r="N119" s="34">
        <v>5.7228890000000003</v>
      </c>
      <c r="O119" s="34">
        <v>5.0755549999999996</v>
      </c>
      <c r="P119" s="34">
        <v>4.0970955</v>
      </c>
      <c r="Q119" s="34">
        <v>7.2214384000000003</v>
      </c>
      <c r="R119" s="34">
        <v>19.439959999999999</v>
      </c>
      <c r="S119" s="34">
        <v>21.375720000000001</v>
      </c>
      <c r="T119" s="34">
        <v>20.699414999999998</v>
      </c>
      <c r="U119" s="34">
        <v>27.28978</v>
      </c>
      <c r="V119" s="34">
        <v>23.423192999999898</v>
      </c>
      <c r="W119" s="34">
        <v>28.535003999999901</v>
      </c>
      <c r="X119" s="34">
        <v>26.533209999999901</v>
      </c>
      <c r="Y119" s="34">
        <v>25.632769</v>
      </c>
      <c r="Z119" s="34">
        <v>26.787072999999999</v>
      </c>
      <c r="AA119" s="34">
        <v>26.528658</v>
      </c>
    </row>
    <row r="122" spans="1:27" x14ac:dyDescent="0.35">
      <c r="A122" s="28" t="s">
        <v>125</v>
      </c>
    </row>
    <row r="123" spans="1:27" x14ac:dyDescent="0.35">
      <c r="A123" s="19" t="s">
        <v>117</v>
      </c>
      <c r="B123" s="19" t="s">
        <v>118</v>
      </c>
      <c r="C123" s="19" t="s">
        <v>75</v>
      </c>
      <c r="D123" s="19" t="s">
        <v>82</v>
      </c>
      <c r="E123" s="19" t="s">
        <v>83</v>
      </c>
      <c r="F123" s="19" t="s">
        <v>84</v>
      </c>
      <c r="G123" s="19" t="s">
        <v>85</v>
      </c>
      <c r="H123" s="19" t="s">
        <v>86</v>
      </c>
      <c r="I123" s="19" t="s">
        <v>87</v>
      </c>
      <c r="J123" s="19" t="s">
        <v>88</v>
      </c>
      <c r="K123" s="19" t="s">
        <v>89</v>
      </c>
      <c r="L123" s="19" t="s">
        <v>90</v>
      </c>
      <c r="M123" s="19" t="s">
        <v>91</v>
      </c>
      <c r="N123" s="19" t="s">
        <v>92</v>
      </c>
      <c r="O123" s="19" t="s">
        <v>93</v>
      </c>
      <c r="P123" s="19" t="s">
        <v>94</v>
      </c>
      <c r="Q123" s="19" t="s">
        <v>95</v>
      </c>
      <c r="R123" s="19" t="s">
        <v>96</v>
      </c>
      <c r="S123" s="19" t="s">
        <v>97</v>
      </c>
      <c r="T123" s="19" t="s">
        <v>98</v>
      </c>
      <c r="U123" s="19" t="s">
        <v>99</v>
      </c>
      <c r="V123" s="19" t="s">
        <v>100</v>
      </c>
      <c r="W123" s="19" t="s">
        <v>101</v>
      </c>
      <c r="X123" s="19" t="s">
        <v>102</v>
      </c>
      <c r="Y123" s="19" t="s">
        <v>103</v>
      </c>
      <c r="Z123" s="19" t="s">
        <v>104</v>
      </c>
      <c r="AA123" s="19" t="s">
        <v>105</v>
      </c>
    </row>
    <row r="124" spans="1:27" x14ac:dyDescent="0.35">
      <c r="A124" s="31" t="s">
        <v>38</v>
      </c>
      <c r="B124" s="31" t="s">
        <v>22</v>
      </c>
      <c r="C124" s="34">
        <v>14793.507673511584</v>
      </c>
      <c r="D124" s="34">
        <v>16021.206395051306</v>
      </c>
      <c r="E124" s="34">
        <v>16800.784437791157</v>
      </c>
      <c r="F124" s="34">
        <v>16848.595042146702</v>
      </c>
      <c r="G124" s="34">
        <v>16846.834825991071</v>
      </c>
      <c r="H124" s="34">
        <v>18430.674512378842</v>
      </c>
      <c r="I124" s="34">
        <v>18884.25217995335</v>
      </c>
      <c r="J124" s="34">
        <v>17230.700823696043</v>
      </c>
      <c r="K124" s="34">
        <v>18628.819895828929</v>
      </c>
      <c r="L124" s="34">
        <v>19783.429067954348</v>
      </c>
      <c r="M124" s="34">
        <v>20678.00512827967</v>
      </c>
      <c r="N124" s="34">
        <v>21364.81656326455</v>
      </c>
      <c r="O124" s="34">
        <v>21717.688865381526</v>
      </c>
      <c r="P124" s="34">
        <v>22493.025629703679</v>
      </c>
      <c r="Q124" s="34">
        <v>26155.260659938496</v>
      </c>
      <c r="R124" s="34">
        <v>28075.564863378015</v>
      </c>
      <c r="S124" s="34">
        <v>26053.339443711749</v>
      </c>
      <c r="T124" s="34">
        <v>28449.897824533888</v>
      </c>
      <c r="U124" s="34">
        <v>30549.898772068162</v>
      </c>
      <c r="V124" s="34">
        <v>32459.425174311971</v>
      </c>
      <c r="W124" s="34">
        <v>34111.266302763543</v>
      </c>
      <c r="X124" s="34">
        <v>34853.927836208313</v>
      </c>
      <c r="Y124" s="34">
        <v>35593.406071712656</v>
      </c>
      <c r="Z124" s="34">
        <v>39910.506816386434</v>
      </c>
      <c r="AA124" s="34">
        <v>41748.340423408597</v>
      </c>
    </row>
    <row r="125" spans="1:27" collapsed="1" x14ac:dyDescent="0.35">
      <c r="A125" s="31" t="s">
        <v>38</v>
      </c>
      <c r="B125" s="31" t="s">
        <v>73</v>
      </c>
      <c r="C125" s="34">
        <v>210.41259147000278</v>
      </c>
      <c r="D125" s="34">
        <v>247.22361131858776</v>
      </c>
      <c r="E125" s="34">
        <v>288.06392221873932</v>
      </c>
      <c r="F125" s="34">
        <v>328.51900058293285</v>
      </c>
      <c r="G125" s="34">
        <v>359.6673021237541</v>
      </c>
      <c r="H125" s="34">
        <v>376.80173290473113</v>
      </c>
      <c r="I125" s="34">
        <v>395.91611686748149</v>
      </c>
      <c r="J125" s="34">
        <v>412.38315509712652</v>
      </c>
      <c r="K125" s="34">
        <v>489.20316503941882</v>
      </c>
      <c r="L125" s="34">
        <v>473.9697093414656</v>
      </c>
      <c r="M125" s="34">
        <v>477.60981213846702</v>
      </c>
      <c r="N125" s="34">
        <v>492.66119608932632</v>
      </c>
      <c r="O125" s="34">
        <v>509.70781497625939</v>
      </c>
      <c r="P125" s="34">
        <v>557.17531757646634</v>
      </c>
      <c r="Q125" s="34">
        <v>630.76525445139339</v>
      </c>
      <c r="R125" s="34">
        <v>670.82622862264373</v>
      </c>
      <c r="S125" s="34">
        <v>717.53192679953452</v>
      </c>
      <c r="T125" s="34">
        <v>773.53825924944806</v>
      </c>
      <c r="U125" s="34">
        <v>838.39608603098918</v>
      </c>
      <c r="V125" s="34">
        <v>866.68029988861053</v>
      </c>
      <c r="W125" s="34">
        <v>893.48952364230092</v>
      </c>
      <c r="X125" s="34">
        <v>919.28391689008356</v>
      </c>
      <c r="Y125" s="34">
        <v>947.18632698218846</v>
      </c>
      <c r="Z125" s="34">
        <v>969.78568256184326</v>
      </c>
      <c r="AA125" s="34">
        <v>995.67436592310605</v>
      </c>
    </row>
    <row r="126" spans="1:27" collapsed="1" x14ac:dyDescent="0.35">
      <c r="A126" s="31" t="s">
        <v>38</v>
      </c>
      <c r="B126" s="31" t="s">
        <v>74</v>
      </c>
      <c r="C126" s="34">
        <v>247.5461992714248</v>
      </c>
      <c r="D126" s="34">
        <v>290.84924002256173</v>
      </c>
      <c r="E126" s="34">
        <v>338.90233167648216</v>
      </c>
      <c r="F126" s="34">
        <v>386.4956844130748</v>
      </c>
      <c r="G126" s="34">
        <v>423.13900001448286</v>
      </c>
      <c r="H126" s="34">
        <v>443.29602329223053</v>
      </c>
      <c r="I126" s="34">
        <v>465.78841645026068</v>
      </c>
      <c r="J126" s="34">
        <v>485.15555418240893</v>
      </c>
      <c r="K126" s="34">
        <v>575.52601761978747</v>
      </c>
      <c r="L126" s="34">
        <v>557.61116880786369</v>
      </c>
      <c r="M126" s="34">
        <v>561.88957228609775</v>
      </c>
      <c r="N126" s="34">
        <v>579.60082369346878</v>
      </c>
      <c r="O126" s="34">
        <v>599.65677217241978</v>
      </c>
      <c r="P126" s="34">
        <v>655.49911115450288</v>
      </c>
      <c r="Q126" s="34">
        <v>742.08029750386515</v>
      </c>
      <c r="R126" s="34">
        <v>789.20602420685861</v>
      </c>
      <c r="S126" s="34">
        <v>844.15578665269788</v>
      </c>
      <c r="T126" s="34">
        <v>910.05651625400731</v>
      </c>
      <c r="U126" s="34">
        <v>986.34891749103326</v>
      </c>
      <c r="V126" s="34">
        <v>1019.6171241291457</v>
      </c>
      <c r="W126" s="34">
        <v>1051.1762637238492</v>
      </c>
      <c r="X126" s="34">
        <v>1081.5129589437308</v>
      </c>
      <c r="Y126" s="34">
        <v>1114.3335691590746</v>
      </c>
      <c r="Z126" s="34">
        <v>1140.9225592168384</v>
      </c>
      <c r="AA126" s="34">
        <v>1171.3850205062349</v>
      </c>
    </row>
    <row r="128" spans="1:27" x14ac:dyDescent="0.35">
      <c r="A128" s="19" t="s">
        <v>117</v>
      </c>
      <c r="B128" s="19" t="s">
        <v>118</v>
      </c>
      <c r="C128" s="19" t="s">
        <v>75</v>
      </c>
      <c r="D128" s="19" t="s">
        <v>82</v>
      </c>
      <c r="E128" s="19" t="s">
        <v>83</v>
      </c>
      <c r="F128" s="19" t="s">
        <v>84</v>
      </c>
      <c r="G128" s="19" t="s">
        <v>85</v>
      </c>
      <c r="H128" s="19" t="s">
        <v>86</v>
      </c>
      <c r="I128" s="19" t="s">
        <v>87</v>
      </c>
      <c r="J128" s="19" t="s">
        <v>88</v>
      </c>
      <c r="K128" s="19" t="s">
        <v>89</v>
      </c>
      <c r="L128" s="19" t="s">
        <v>90</v>
      </c>
      <c r="M128" s="19" t="s">
        <v>91</v>
      </c>
      <c r="N128" s="19" t="s">
        <v>92</v>
      </c>
      <c r="O128" s="19" t="s">
        <v>93</v>
      </c>
      <c r="P128" s="19" t="s">
        <v>94</v>
      </c>
      <c r="Q128" s="19" t="s">
        <v>95</v>
      </c>
      <c r="R128" s="19" t="s">
        <v>96</v>
      </c>
      <c r="S128" s="19" t="s">
        <v>97</v>
      </c>
      <c r="T128" s="19" t="s">
        <v>98</v>
      </c>
      <c r="U128" s="19" t="s">
        <v>99</v>
      </c>
      <c r="V128" s="19" t="s">
        <v>100</v>
      </c>
      <c r="W128" s="19" t="s">
        <v>101</v>
      </c>
      <c r="X128" s="19" t="s">
        <v>102</v>
      </c>
      <c r="Y128" s="19" t="s">
        <v>103</v>
      </c>
      <c r="Z128" s="19" t="s">
        <v>104</v>
      </c>
      <c r="AA128" s="19" t="s">
        <v>105</v>
      </c>
    </row>
    <row r="129" spans="1:27" x14ac:dyDescent="0.35">
      <c r="A129" s="31" t="s">
        <v>119</v>
      </c>
      <c r="B129" s="31" t="s">
        <v>22</v>
      </c>
      <c r="C129" s="27">
        <v>3873.4986487219203</v>
      </c>
      <c r="D129" s="27">
        <v>4395.2061630502603</v>
      </c>
      <c r="E129" s="27">
        <v>4512.9719544808922</v>
      </c>
      <c r="F129" s="27">
        <v>4613.0141910108841</v>
      </c>
      <c r="G129" s="27">
        <v>4559.9588490248407</v>
      </c>
      <c r="H129" s="27">
        <v>5115.1450858434573</v>
      </c>
      <c r="I129" s="27">
        <v>5116.6381981490358</v>
      </c>
      <c r="J129" s="27">
        <v>4652.3713711752061</v>
      </c>
      <c r="K129" s="27">
        <v>4899.4055192073256</v>
      </c>
      <c r="L129" s="27">
        <v>5287.4034872993834</v>
      </c>
      <c r="M129" s="27">
        <v>5629.446937746894</v>
      </c>
      <c r="N129" s="27">
        <v>5665.9963920258824</v>
      </c>
      <c r="O129" s="27">
        <v>5928.5442419034935</v>
      </c>
      <c r="P129" s="27">
        <v>6176.5481629339556</v>
      </c>
      <c r="Q129" s="27">
        <v>7550.1543737953471</v>
      </c>
      <c r="R129" s="27">
        <v>8055.1638705461783</v>
      </c>
      <c r="S129" s="27">
        <v>7477.2150133303621</v>
      </c>
      <c r="T129" s="27">
        <v>7984.1654647118339</v>
      </c>
      <c r="U129" s="27">
        <v>8733.0757463237496</v>
      </c>
      <c r="V129" s="27">
        <v>9518.9942516064439</v>
      </c>
      <c r="W129" s="27">
        <v>9751.6315987470862</v>
      </c>
      <c r="X129" s="27">
        <v>10183.699851005729</v>
      </c>
      <c r="Y129" s="27">
        <v>10375.521932509475</v>
      </c>
      <c r="Z129" s="27">
        <v>12053.509322054932</v>
      </c>
      <c r="AA129" s="27">
        <v>12479.943811265155</v>
      </c>
    </row>
    <row r="130" spans="1:27" x14ac:dyDescent="0.35">
      <c r="A130" s="31" t="s">
        <v>119</v>
      </c>
      <c r="B130" s="31" t="s">
        <v>73</v>
      </c>
      <c r="C130" s="34">
        <v>76.737937616825008</v>
      </c>
      <c r="D130" s="34">
        <v>95.080362024307007</v>
      </c>
      <c r="E130" s="34">
        <v>115.23509804534901</v>
      </c>
      <c r="F130" s="34">
        <v>136.26263985776902</v>
      </c>
      <c r="G130" s="34">
        <v>151.47815039825397</v>
      </c>
      <c r="H130" s="34">
        <v>159.99930053710901</v>
      </c>
      <c r="I130" s="34">
        <v>169.18273908233598</v>
      </c>
      <c r="J130" s="34">
        <v>178.3515050201415</v>
      </c>
      <c r="K130" s="34">
        <v>213.85808265495299</v>
      </c>
      <c r="L130" s="34">
        <v>205.78321733379349</v>
      </c>
      <c r="M130" s="34">
        <v>208.87033632659902</v>
      </c>
      <c r="N130" s="34">
        <v>215.04083249664302</v>
      </c>
      <c r="O130" s="34">
        <v>222.2740789871215</v>
      </c>
      <c r="P130" s="34">
        <v>241.41721047973601</v>
      </c>
      <c r="Q130" s="34">
        <v>271.69048919105501</v>
      </c>
      <c r="R130" s="34">
        <v>287.00250008964497</v>
      </c>
      <c r="S130" s="34">
        <v>306.56866012859297</v>
      </c>
      <c r="T130" s="34">
        <v>329.05698487567901</v>
      </c>
      <c r="U130" s="34">
        <v>354.98673882293701</v>
      </c>
      <c r="V130" s="34">
        <v>365.28875203323355</v>
      </c>
      <c r="W130" s="34">
        <v>375.35099156188949</v>
      </c>
      <c r="X130" s="34">
        <v>384.81327088737453</v>
      </c>
      <c r="Y130" s="34">
        <v>395.27591979718204</v>
      </c>
      <c r="Z130" s="34">
        <v>403.40529017829846</v>
      </c>
      <c r="AA130" s="34">
        <v>412.76160412311549</v>
      </c>
    </row>
    <row r="131" spans="1:27" x14ac:dyDescent="0.35">
      <c r="A131" s="31" t="s">
        <v>119</v>
      </c>
      <c r="B131" s="31" t="s">
        <v>74</v>
      </c>
      <c r="C131" s="34">
        <v>90.280049116328001</v>
      </c>
      <c r="D131" s="34">
        <v>111.85973422050449</v>
      </c>
      <c r="E131" s="34">
        <v>135.57202231764751</v>
      </c>
      <c r="F131" s="34">
        <v>160.30915959548949</v>
      </c>
      <c r="G131" s="34">
        <v>178.21054757308951</v>
      </c>
      <c r="H131" s="34">
        <v>188.23506381702398</v>
      </c>
      <c r="I131" s="34">
        <v>199.03935114383651</v>
      </c>
      <c r="J131" s="34">
        <v>209.82508210754352</v>
      </c>
      <c r="K131" s="34">
        <v>251.59628332996351</v>
      </c>
      <c r="L131" s="34">
        <v>242.09631961679449</v>
      </c>
      <c r="M131" s="34">
        <v>245.730033336639</v>
      </c>
      <c r="N131" s="34">
        <v>252.990885115385</v>
      </c>
      <c r="O131" s="34">
        <v>261.49854271221147</v>
      </c>
      <c r="P131" s="34">
        <v>284.01845264011598</v>
      </c>
      <c r="Q131" s="34">
        <v>319.63562873017747</v>
      </c>
      <c r="R131" s="34">
        <v>337.6487712938245</v>
      </c>
      <c r="S131" s="34">
        <v>360.66874076938598</v>
      </c>
      <c r="T131" s="34">
        <v>387.12575485897054</v>
      </c>
      <c r="U131" s="34">
        <v>417.62834737515448</v>
      </c>
      <c r="V131" s="34">
        <v>429.75241272541854</v>
      </c>
      <c r="W131" s="34">
        <v>441.59078270387647</v>
      </c>
      <c r="X131" s="34">
        <v>452.7210840854645</v>
      </c>
      <c r="Y131" s="34">
        <v>465.02979309332346</v>
      </c>
      <c r="Z131" s="34">
        <v>474.59423219009949</v>
      </c>
      <c r="AA131" s="34">
        <v>485.60202884912451</v>
      </c>
    </row>
    <row r="133" spans="1:27" x14ac:dyDescent="0.35">
      <c r="A133" s="19" t="s">
        <v>117</v>
      </c>
      <c r="B133" s="19" t="s">
        <v>118</v>
      </c>
      <c r="C133" s="19" t="s">
        <v>75</v>
      </c>
      <c r="D133" s="19" t="s">
        <v>82</v>
      </c>
      <c r="E133" s="19" t="s">
        <v>83</v>
      </c>
      <c r="F133" s="19" t="s">
        <v>84</v>
      </c>
      <c r="G133" s="19" t="s">
        <v>85</v>
      </c>
      <c r="H133" s="19" t="s">
        <v>86</v>
      </c>
      <c r="I133" s="19" t="s">
        <v>87</v>
      </c>
      <c r="J133" s="19" t="s">
        <v>88</v>
      </c>
      <c r="K133" s="19" t="s">
        <v>89</v>
      </c>
      <c r="L133" s="19" t="s">
        <v>90</v>
      </c>
      <c r="M133" s="19" t="s">
        <v>91</v>
      </c>
      <c r="N133" s="19" t="s">
        <v>92</v>
      </c>
      <c r="O133" s="19" t="s">
        <v>93</v>
      </c>
      <c r="P133" s="19" t="s">
        <v>94</v>
      </c>
      <c r="Q133" s="19" t="s">
        <v>95</v>
      </c>
      <c r="R133" s="19" t="s">
        <v>96</v>
      </c>
      <c r="S133" s="19" t="s">
        <v>97</v>
      </c>
      <c r="T133" s="19" t="s">
        <v>98</v>
      </c>
      <c r="U133" s="19" t="s">
        <v>99</v>
      </c>
      <c r="V133" s="19" t="s">
        <v>100</v>
      </c>
      <c r="W133" s="19" t="s">
        <v>101</v>
      </c>
      <c r="X133" s="19" t="s">
        <v>102</v>
      </c>
      <c r="Y133" s="19" t="s">
        <v>103</v>
      </c>
      <c r="Z133" s="19" t="s">
        <v>104</v>
      </c>
      <c r="AA133" s="19" t="s">
        <v>105</v>
      </c>
    </row>
    <row r="134" spans="1:27" x14ac:dyDescent="0.35">
      <c r="A134" s="31" t="s">
        <v>120</v>
      </c>
      <c r="B134" s="31" t="s">
        <v>22</v>
      </c>
      <c r="C134" s="27">
        <v>5373.9113732465948</v>
      </c>
      <c r="D134" s="27">
        <v>5979.011781516554</v>
      </c>
      <c r="E134" s="27">
        <v>6222.5020897301201</v>
      </c>
      <c r="F134" s="27">
        <v>6214.7556479013901</v>
      </c>
      <c r="G134" s="27">
        <v>6502.5865181333711</v>
      </c>
      <c r="H134" s="27">
        <v>7139.7645973017898</v>
      </c>
      <c r="I134" s="27">
        <v>7400.2188732050399</v>
      </c>
      <c r="J134" s="27">
        <v>6437.8362102594492</v>
      </c>
      <c r="K134" s="27">
        <v>7227.7117549351706</v>
      </c>
      <c r="L134" s="27">
        <v>7716.6354294089497</v>
      </c>
      <c r="M134" s="27">
        <v>8362.5818899256792</v>
      </c>
      <c r="N134" s="27">
        <v>8530.9385346154195</v>
      </c>
      <c r="O134" s="27">
        <v>8521.9139101876208</v>
      </c>
      <c r="P134" s="27">
        <v>8978.5477571216998</v>
      </c>
      <c r="Q134" s="27">
        <v>10053.1221097658</v>
      </c>
      <c r="R134" s="27">
        <v>10616.86797629351</v>
      </c>
      <c r="S134" s="27">
        <v>9299.7162062815696</v>
      </c>
      <c r="T134" s="27">
        <v>10470.83654124753</v>
      </c>
      <c r="U134" s="27">
        <v>11215.17527945831</v>
      </c>
      <c r="V134" s="27">
        <v>12229.58805241821</v>
      </c>
      <c r="W134" s="27">
        <v>12602.811066846061</v>
      </c>
      <c r="X134" s="27">
        <v>12636.84661361016</v>
      </c>
      <c r="Y134" s="27">
        <v>13266.285242794451</v>
      </c>
      <c r="Z134" s="27">
        <v>14603.356427109311</v>
      </c>
      <c r="AA134" s="27">
        <v>15196.46498892437</v>
      </c>
    </row>
    <row r="135" spans="1:27" x14ac:dyDescent="0.35">
      <c r="A135" s="31" t="s">
        <v>120</v>
      </c>
      <c r="B135" s="31" t="s">
        <v>73</v>
      </c>
      <c r="C135" s="34">
        <v>32.05284086465835</v>
      </c>
      <c r="D135" s="34">
        <v>40.060445899963348</v>
      </c>
      <c r="E135" s="34">
        <v>48.34010875225065</v>
      </c>
      <c r="F135" s="34">
        <v>58.621675103306501</v>
      </c>
      <c r="G135" s="34">
        <v>67.369508042335497</v>
      </c>
      <c r="H135" s="34">
        <v>71.776444029808005</v>
      </c>
      <c r="I135" s="34">
        <v>77.533643898010013</v>
      </c>
      <c r="J135" s="34">
        <v>82.47811495018</v>
      </c>
      <c r="K135" s="34">
        <v>100.71884058475449</v>
      </c>
      <c r="L135" s="34">
        <v>97.784239467144005</v>
      </c>
      <c r="M135" s="34">
        <v>98.644745827674498</v>
      </c>
      <c r="N135" s="34">
        <v>101.84984670829749</v>
      </c>
      <c r="O135" s="34">
        <v>106.44281341362</v>
      </c>
      <c r="P135" s="34">
        <v>115.4211681831475</v>
      </c>
      <c r="Q135" s="34">
        <v>129.751245955467</v>
      </c>
      <c r="R135" s="34">
        <v>140.259813737869</v>
      </c>
      <c r="S135" s="34">
        <v>149.85452285575849</v>
      </c>
      <c r="T135" s="34">
        <v>162.41607407474501</v>
      </c>
      <c r="U135" s="34">
        <v>177.58123445892298</v>
      </c>
      <c r="V135" s="34">
        <v>184.40337339210498</v>
      </c>
      <c r="W135" s="34">
        <v>191.24695067214952</v>
      </c>
      <c r="X135" s="34">
        <v>197.9639853370185</v>
      </c>
      <c r="Y135" s="34">
        <v>205.32267198753351</v>
      </c>
      <c r="Z135" s="34">
        <v>211.58775468254049</v>
      </c>
      <c r="AA135" s="34">
        <v>218.6455478572845</v>
      </c>
    </row>
    <row r="136" spans="1:27" x14ac:dyDescent="0.35">
      <c r="A136" s="31" t="s">
        <v>120</v>
      </c>
      <c r="B136" s="31" t="s">
        <v>74</v>
      </c>
      <c r="C136" s="34">
        <v>37.710341017127</v>
      </c>
      <c r="D136" s="34">
        <v>47.129405201435056</v>
      </c>
      <c r="E136" s="34">
        <v>56.869943033337499</v>
      </c>
      <c r="F136" s="34">
        <v>68.966852275609511</v>
      </c>
      <c r="G136" s="34">
        <v>79.257333414554495</v>
      </c>
      <c r="H136" s="34">
        <v>84.442841096758499</v>
      </c>
      <c r="I136" s="34">
        <v>91.218139321446003</v>
      </c>
      <c r="J136" s="34">
        <v>97.032322707235494</v>
      </c>
      <c r="K136" s="34">
        <v>118.490881837606</v>
      </c>
      <c r="L136" s="34">
        <v>115.03931280708299</v>
      </c>
      <c r="M136" s="34">
        <v>116.05400252151451</v>
      </c>
      <c r="N136" s="34">
        <v>119.8232847868055</v>
      </c>
      <c r="O136" s="34">
        <v>125.227580943286</v>
      </c>
      <c r="P136" s="34">
        <v>135.78875601100901</v>
      </c>
      <c r="Q136" s="34">
        <v>152.64988196039201</v>
      </c>
      <c r="R136" s="34">
        <v>165.01115346384</v>
      </c>
      <c r="S136" s="34">
        <v>176.3001825461385</v>
      </c>
      <c r="T136" s="34">
        <v>191.08037280940999</v>
      </c>
      <c r="U136" s="34">
        <v>208.91915774631499</v>
      </c>
      <c r="V136" s="34">
        <v>216.94387386679648</v>
      </c>
      <c r="W136" s="34">
        <v>224.99515358734098</v>
      </c>
      <c r="X136" s="34">
        <v>232.89924573516799</v>
      </c>
      <c r="Y136" s="34">
        <v>241.55676750254599</v>
      </c>
      <c r="Z136" s="34">
        <v>248.926458710253</v>
      </c>
      <c r="AA136" s="34">
        <v>257.2325086746215</v>
      </c>
    </row>
    <row r="138" spans="1:27" x14ac:dyDescent="0.35">
      <c r="A138" s="19" t="s">
        <v>117</v>
      </c>
      <c r="B138" s="19" t="s">
        <v>118</v>
      </c>
      <c r="C138" s="19" t="s">
        <v>75</v>
      </c>
      <c r="D138" s="19" t="s">
        <v>82</v>
      </c>
      <c r="E138" s="19" t="s">
        <v>83</v>
      </c>
      <c r="F138" s="19" t="s">
        <v>84</v>
      </c>
      <c r="G138" s="19" t="s">
        <v>85</v>
      </c>
      <c r="H138" s="19" t="s">
        <v>86</v>
      </c>
      <c r="I138" s="19" t="s">
        <v>87</v>
      </c>
      <c r="J138" s="19" t="s">
        <v>88</v>
      </c>
      <c r="K138" s="19" t="s">
        <v>89</v>
      </c>
      <c r="L138" s="19" t="s">
        <v>90</v>
      </c>
      <c r="M138" s="19" t="s">
        <v>91</v>
      </c>
      <c r="N138" s="19" t="s">
        <v>92</v>
      </c>
      <c r="O138" s="19" t="s">
        <v>93</v>
      </c>
      <c r="P138" s="19" t="s">
        <v>94</v>
      </c>
      <c r="Q138" s="19" t="s">
        <v>95</v>
      </c>
      <c r="R138" s="19" t="s">
        <v>96</v>
      </c>
      <c r="S138" s="19" t="s">
        <v>97</v>
      </c>
      <c r="T138" s="19" t="s">
        <v>98</v>
      </c>
      <c r="U138" s="19" t="s">
        <v>99</v>
      </c>
      <c r="V138" s="19" t="s">
        <v>100</v>
      </c>
      <c r="W138" s="19" t="s">
        <v>101</v>
      </c>
      <c r="X138" s="19" t="s">
        <v>102</v>
      </c>
      <c r="Y138" s="19" t="s">
        <v>103</v>
      </c>
      <c r="Z138" s="19" t="s">
        <v>104</v>
      </c>
      <c r="AA138" s="19" t="s">
        <v>105</v>
      </c>
    </row>
    <row r="139" spans="1:27" x14ac:dyDescent="0.35">
      <c r="A139" s="31" t="s">
        <v>121</v>
      </c>
      <c r="B139" s="31" t="s">
        <v>22</v>
      </c>
      <c r="C139" s="27">
        <v>3381.2169599165491</v>
      </c>
      <c r="D139" s="27">
        <v>3438.9220010954059</v>
      </c>
      <c r="E139" s="27">
        <v>3786.101773182565</v>
      </c>
      <c r="F139" s="27">
        <v>3795.9652601128487</v>
      </c>
      <c r="G139" s="27">
        <v>3668.1765912182391</v>
      </c>
      <c r="H139" s="27">
        <v>3974.8949996984379</v>
      </c>
      <c r="I139" s="27">
        <v>4103.7044662395674</v>
      </c>
      <c r="J139" s="27">
        <v>3965.7226648489573</v>
      </c>
      <c r="K139" s="27">
        <v>4239.0089703322892</v>
      </c>
      <c r="L139" s="27">
        <v>4487.1455190437073</v>
      </c>
      <c r="M139" s="27">
        <v>4391.400753120397</v>
      </c>
      <c r="N139" s="27">
        <v>4800.2867202096741</v>
      </c>
      <c r="O139" s="27">
        <v>4933.7263636927846</v>
      </c>
      <c r="P139" s="27">
        <v>5065.4513802723095</v>
      </c>
      <c r="Q139" s="27">
        <v>6056.4613414269979</v>
      </c>
      <c r="R139" s="27">
        <v>6720.2034394293041</v>
      </c>
      <c r="S139" s="27">
        <v>6644.3720922616203</v>
      </c>
      <c r="T139" s="27">
        <v>7202.194949610579</v>
      </c>
      <c r="U139" s="27">
        <v>7728.1243834397546</v>
      </c>
      <c r="V139" s="27">
        <v>7758.1171816264596</v>
      </c>
      <c r="W139" s="27">
        <v>8600.1678305507903</v>
      </c>
      <c r="X139" s="27">
        <v>8822.7257483261401</v>
      </c>
      <c r="Y139" s="27">
        <v>8763.6343429526896</v>
      </c>
      <c r="Z139" s="27">
        <v>9779.7371827858296</v>
      </c>
      <c r="AA139" s="27">
        <v>10350.263320785671</v>
      </c>
    </row>
    <row r="140" spans="1:27" x14ac:dyDescent="0.35">
      <c r="A140" s="31" t="s">
        <v>121</v>
      </c>
      <c r="B140" s="31" t="s">
        <v>73</v>
      </c>
      <c r="C140" s="34">
        <v>34.909971334457396</v>
      </c>
      <c r="D140" s="34">
        <v>42.845598726511</v>
      </c>
      <c r="E140" s="34">
        <v>52.860816616534997</v>
      </c>
      <c r="F140" s="34">
        <v>64.011382723807998</v>
      </c>
      <c r="G140" s="34">
        <v>73.285550096899001</v>
      </c>
      <c r="H140" s="34">
        <v>79.949110439777002</v>
      </c>
      <c r="I140" s="34">
        <v>85.889371065497002</v>
      </c>
      <c r="J140" s="34">
        <v>90.293476781845001</v>
      </c>
      <c r="K140" s="34">
        <v>110.4218049101825</v>
      </c>
      <c r="L140" s="34">
        <v>108.2458672847745</v>
      </c>
      <c r="M140" s="34">
        <v>109.101440117359</v>
      </c>
      <c r="N140" s="34">
        <v>114.889115826964</v>
      </c>
      <c r="O140" s="34">
        <v>119.75687901496849</v>
      </c>
      <c r="P140" s="34">
        <v>135.98946750736198</v>
      </c>
      <c r="Q140" s="34">
        <v>158.86341135501851</v>
      </c>
      <c r="R140" s="34">
        <v>169.67161130586248</v>
      </c>
      <c r="S140" s="34">
        <v>183.09930170297599</v>
      </c>
      <c r="T140" s="34">
        <v>198.67874292182898</v>
      </c>
      <c r="U140" s="34">
        <v>216.69753909564</v>
      </c>
      <c r="V140" s="34">
        <v>225.98901631259901</v>
      </c>
      <c r="W140" s="34">
        <v>233.878288793802</v>
      </c>
      <c r="X140" s="34">
        <v>241.47198564434049</v>
      </c>
      <c r="Y140" s="34">
        <v>249.39237569141349</v>
      </c>
      <c r="Z140" s="34">
        <v>256.34881192517247</v>
      </c>
      <c r="AA140" s="34">
        <v>263.43401546049103</v>
      </c>
    </row>
    <row r="141" spans="1:27" x14ac:dyDescent="0.35">
      <c r="A141" s="31" t="s">
        <v>121</v>
      </c>
      <c r="B141" s="31" t="s">
        <v>74</v>
      </c>
      <c r="C141" s="34">
        <v>41.069627219378951</v>
      </c>
      <c r="D141" s="34">
        <v>50.4065866186615</v>
      </c>
      <c r="E141" s="34">
        <v>62.189841434716996</v>
      </c>
      <c r="F141" s="34">
        <v>75.308505819559002</v>
      </c>
      <c r="G141" s="34">
        <v>86.2174130781885</v>
      </c>
      <c r="H141" s="34">
        <v>94.056585924446495</v>
      </c>
      <c r="I141" s="34">
        <v>101.047093188524</v>
      </c>
      <c r="J141" s="34">
        <v>106.22796116971951</v>
      </c>
      <c r="K141" s="34">
        <v>129.90756650924649</v>
      </c>
      <c r="L141" s="34">
        <v>127.347378339052</v>
      </c>
      <c r="M141" s="34">
        <v>128.35285323727101</v>
      </c>
      <c r="N141" s="34">
        <v>135.16157519802451</v>
      </c>
      <c r="O141" s="34">
        <v>140.89193672096701</v>
      </c>
      <c r="P141" s="34">
        <v>159.98874247682051</v>
      </c>
      <c r="Q141" s="34">
        <v>186.90101994180651</v>
      </c>
      <c r="R141" s="34">
        <v>199.614183351196</v>
      </c>
      <c r="S141" s="34">
        <v>215.4101593824025</v>
      </c>
      <c r="T141" s="34">
        <v>233.74756034564948</v>
      </c>
      <c r="U141" s="34">
        <v>254.94171767878501</v>
      </c>
      <c r="V141" s="34">
        <v>265.86734096670153</v>
      </c>
      <c r="W141" s="34">
        <v>275.16248667526196</v>
      </c>
      <c r="X141" s="34">
        <v>284.08728135216199</v>
      </c>
      <c r="Y141" s="34">
        <v>293.40208285999296</v>
      </c>
      <c r="Z141" s="34">
        <v>301.58362335991848</v>
      </c>
      <c r="AA141" s="34">
        <v>309.9243732477575</v>
      </c>
    </row>
    <row r="143" spans="1:27" x14ac:dyDescent="0.35">
      <c r="A143" s="19" t="s">
        <v>117</v>
      </c>
      <c r="B143" s="19" t="s">
        <v>118</v>
      </c>
      <c r="C143" s="19" t="s">
        <v>75</v>
      </c>
      <c r="D143" s="19" t="s">
        <v>82</v>
      </c>
      <c r="E143" s="19" t="s">
        <v>83</v>
      </c>
      <c r="F143" s="19" t="s">
        <v>84</v>
      </c>
      <c r="G143" s="19" t="s">
        <v>85</v>
      </c>
      <c r="H143" s="19" t="s">
        <v>86</v>
      </c>
      <c r="I143" s="19" t="s">
        <v>87</v>
      </c>
      <c r="J143" s="19" t="s">
        <v>88</v>
      </c>
      <c r="K143" s="19" t="s">
        <v>89</v>
      </c>
      <c r="L143" s="19" t="s">
        <v>90</v>
      </c>
      <c r="M143" s="19" t="s">
        <v>91</v>
      </c>
      <c r="N143" s="19" t="s">
        <v>92</v>
      </c>
      <c r="O143" s="19" t="s">
        <v>93</v>
      </c>
      <c r="P143" s="19" t="s">
        <v>94</v>
      </c>
      <c r="Q143" s="19" t="s">
        <v>95</v>
      </c>
      <c r="R143" s="19" t="s">
        <v>96</v>
      </c>
      <c r="S143" s="19" t="s">
        <v>97</v>
      </c>
      <c r="T143" s="19" t="s">
        <v>98</v>
      </c>
      <c r="U143" s="19" t="s">
        <v>99</v>
      </c>
      <c r="V143" s="19" t="s">
        <v>100</v>
      </c>
      <c r="W143" s="19" t="s">
        <v>101</v>
      </c>
      <c r="X143" s="19" t="s">
        <v>102</v>
      </c>
      <c r="Y143" s="19" t="s">
        <v>103</v>
      </c>
      <c r="Z143" s="19" t="s">
        <v>104</v>
      </c>
      <c r="AA143" s="19" t="s">
        <v>105</v>
      </c>
    </row>
    <row r="144" spans="1:27" x14ac:dyDescent="0.35">
      <c r="A144" s="31" t="s">
        <v>122</v>
      </c>
      <c r="B144" s="31" t="s">
        <v>22</v>
      </c>
      <c r="C144" s="27">
        <v>1931.1391390889432</v>
      </c>
      <c r="D144" s="27">
        <v>1968.7267204844072</v>
      </c>
      <c r="E144" s="27">
        <v>2028.3210532364126</v>
      </c>
      <c r="F144" s="27">
        <v>1972.5021739293538</v>
      </c>
      <c r="G144" s="27">
        <v>1876.8860400812948</v>
      </c>
      <c r="H144" s="27">
        <v>1947.5397562568694</v>
      </c>
      <c r="I144" s="27">
        <v>2012.939035046973</v>
      </c>
      <c r="J144" s="27">
        <v>1929.6842292303586</v>
      </c>
      <c r="K144" s="27">
        <v>2015.5168684866999</v>
      </c>
      <c r="L144" s="27">
        <v>2040.6615263831432</v>
      </c>
      <c r="M144" s="27">
        <v>2046.353042318085</v>
      </c>
      <c r="N144" s="27">
        <v>2110.2020775167871</v>
      </c>
      <c r="O144" s="27">
        <v>2069.9798790451723</v>
      </c>
      <c r="P144" s="27">
        <v>2006.5608636227378</v>
      </c>
      <c r="Q144" s="27">
        <v>2181.6857162658966</v>
      </c>
      <c r="R144" s="27">
        <v>2345.3459872877538</v>
      </c>
      <c r="S144" s="27">
        <v>2291.8751693069485</v>
      </c>
      <c r="T144" s="27">
        <v>2440.9279950367618</v>
      </c>
      <c r="U144" s="27">
        <v>2507.7698380036823</v>
      </c>
      <c r="V144" s="27">
        <v>2578.7588634112476</v>
      </c>
      <c r="W144" s="27">
        <v>2755.945403114667</v>
      </c>
      <c r="X144" s="27">
        <v>2792.7098834573239</v>
      </c>
      <c r="Y144" s="27">
        <v>2774.3505812973872</v>
      </c>
      <c r="Z144" s="27">
        <v>3015.9738362465991</v>
      </c>
      <c r="AA144" s="27">
        <v>3250.6450119705619</v>
      </c>
    </row>
    <row r="145" spans="1:27" x14ac:dyDescent="0.35">
      <c r="A145" s="31" t="s">
        <v>122</v>
      </c>
      <c r="B145" s="31" t="s">
        <v>73</v>
      </c>
      <c r="C145" s="34">
        <v>62.536241567909499</v>
      </c>
      <c r="D145" s="34">
        <v>64.229648930311001</v>
      </c>
      <c r="E145" s="34">
        <v>65.773449045180996</v>
      </c>
      <c r="F145" s="34">
        <v>62.745259438991503</v>
      </c>
      <c r="G145" s="34">
        <v>59.988403016089997</v>
      </c>
      <c r="H145" s="34">
        <v>57.148492849826496</v>
      </c>
      <c r="I145" s="34">
        <v>54.963351292252497</v>
      </c>
      <c r="J145" s="34">
        <v>52.594516744375007</v>
      </c>
      <c r="K145" s="34">
        <v>53.768514713286997</v>
      </c>
      <c r="L145" s="34">
        <v>52.119224497377502</v>
      </c>
      <c r="M145" s="34">
        <v>50.960544313430503</v>
      </c>
      <c r="N145" s="34">
        <v>50.352977605342502</v>
      </c>
      <c r="O145" s="34">
        <v>50.414833332299999</v>
      </c>
      <c r="P145" s="34">
        <v>52.268935314178002</v>
      </c>
      <c r="Q145" s="34">
        <v>56.609175912856998</v>
      </c>
      <c r="R145" s="34">
        <v>59.260243989944001</v>
      </c>
      <c r="S145" s="34">
        <v>62.409033803701</v>
      </c>
      <c r="T145" s="34">
        <v>66.730165023326492</v>
      </c>
      <c r="U145" s="34">
        <v>71.274976360917009</v>
      </c>
      <c r="V145" s="34">
        <v>72.767789257586003</v>
      </c>
      <c r="W145" s="34">
        <v>74.435971908092498</v>
      </c>
      <c r="X145" s="34">
        <v>76.138902490377006</v>
      </c>
      <c r="Y145" s="34">
        <v>77.927034530877989</v>
      </c>
      <c r="Z145" s="34">
        <v>78.937533390045004</v>
      </c>
      <c r="AA145" s="34">
        <v>81.028961216270503</v>
      </c>
    </row>
    <row r="146" spans="1:27" x14ac:dyDescent="0.35">
      <c r="A146" s="31" t="s">
        <v>122</v>
      </c>
      <c r="B146" s="31" t="s">
        <v>74</v>
      </c>
      <c r="C146" s="34">
        <v>73.571821806489993</v>
      </c>
      <c r="D146" s="34">
        <v>75.562714487724008</v>
      </c>
      <c r="E146" s="34">
        <v>77.383571144819001</v>
      </c>
      <c r="F146" s="34">
        <v>73.819595273971501</v>
      </c>
      <c r="G146" s="34">
        <v>70.575325381517004</v>
      </c>
      <c r="H146" s="34">
        <v>67.233941265344498</v>
      </c>
      <c r="I146" s="34">
        <v>64.664314010143002</v>
      </c>
      <c r="J146" s="34">
        <v>61.874565816044502</v>
      </c>
      <c r="K146" s="34">
        <v>63.253964823365003</v>
      </c>
      <c r="L146" s="34">
        <v>61.318499089002501</v>
      </c>
      <c r="M146" s="34">
        <v>59.950213973730499</v>
      </c>
      <c r="N146" s="34">
        <v>59.239276646733003</v>
      </c>
      <c r="O146" s="34">
        <v>59.310495370924002</v>
      </c>
      <c r="P146" s="34">
        <v>61.493535541184002</v>
      </c>
      <c r="Q146" s="34">
        <v>66.598418401240991</v>
      </c>
      <c r="R146" s="34">
        <v>69.717906275033499</v>
      </c>
      <c r="S146" s="34">
        <v>73.422442056893999</v>
      </c>
      <c r="T146" s="34">
        <v>78.50707890111201</v>
      </c>
      <c r="U146" s="34">
        <v>83.852285817697492</v>
      </c>
      <c r="V146" s="34">
        <v>85.605298248171508</v>
      </c>
      <c r="W146" s="34">
        <v>87.571514254003503</v>
      </c>
      <c r="X146" s="34">
        <v>89.574188796936994</v>
      </c>
      <c r="Y146" s="34">
        <v>91.678110608920008</v>
      </c>
      <c r="Z146" s="34">
        <v>92.869691588833504</v>
      </c>
      <c r="AA146" s="34">
        <v>95.327230957823502</v>
      </c>
    </row>
    <row r="148" spans="1:27" x14ac:dyDescent="0.35">
      <c r="A148" s="19" t="s">
        <v>117</v>
      </c>
      <c r="B148" s="19" t="s">
        <v>118</v>
      </c>
      <c r="C148" s="19" t="s">
        <v>75</v>
      </c>
      <c r="D148" s="19" t="s">
        <v>82</v>
      </c>
      <c r="E148" s="19" t="s">
        <v>83</v>
      </c>
      <c r="F148" s="19" t="s">
        <v>84</v>
      </c>
      <c r="G148" s="19" t="s">
        <v>85</v>
      </c>
      <c r="H148" s="19" t="s">
        <v>86</v>
      </c>
      <c r="I148" s="19" t="s">
        <v>87</v>
      </c>
      <c r="J148" s="19" t="s">
        <v>88</v>
      </c>
      <c r="K148" s="19" t="s">
        <v>89</v>
      </c>
      <c r="L148" s="19" t="s">
        <v>90</v>
      </c>
      <c r="M148" s="19" t="s">
        <v>91</v>
      </c>
      <c r="N148" s="19" t="s">
        <v>92</v>
      </c>
      <c r="O148" s="19" t="s">
        <v>93</v>
      </c>
      <c r="P148" s="19" t="s">
        <v>94</v>
      </c>
      <c r="Q148" s="19" t="s">
        <v>95</v>
      </c>
      <c r="R148" s="19" t="s">
        <v>96</v>
      </c>
      <c r="S148" s="19" t="s">
        <v>97</v>
      </c>
      <c r="T148" s="19" t="s">
        <v>98</v>
      </c>
      <c r="U148" s="19" t="s">
        <v>99</v>
      </c>
      <c r="V148" s="19" t="s">
        <v>100</v>
      </c>
      <c r="W148" s="19" t="s">
        <v>101</v>
      </c>
      <c r="X148" s="19" t="s">
        <v>102</v>
      </c>
      <c r="Y148" s="19" t="s">
        <v>103</v>
      </c>
      <c r="Z148" s="19" t="s">
        <v>104</v>
      </c>
      <c r="AA148" s="19" t="s">
        <v>105</v>
      </c>
    </row>
    <row r="149" spans="1:27" x14ac:dyDescent="0.35">
      <c r="A149" s="31" t="s">
        <v>123</v>
      </c>
      <c r="B149" s="31" t="s">
        <v>22</v>
      </c>
      <c r="C149" s="27">
        <v>233.74155253757559</v>
      </c>
      <c r="D149" s="27">
        <v>239.33972890467808</v>
      </c>
      <c r="E149" s="27">
        <v>250.88756716116839</v>
      </c>
      <c r="F149" s="27">
        <v>252.35776919222468</v>
      </c>
      <c r="G149" s="27">
        <v>239.22682753332697</v>
      </c>
      <c r="H149" s="27">
        <v>253.33007327828909</v>
      </c>
      <c r="I149" s="27">
        <v>250.75160731273351</v>
      </c>
      <c r="J149" s="27">
        <v>245.08634818207003</v>
      </c>
      <c r="K149" s="27">
        <v>247.17678286744376</v>
      </c>
      <c r="L149" s="27">
        <v>251.58310581916072</v>
      </c>
      <c r="M149" s="27">
        <v>248.22250516861359</v>
      </c>
      <c r="N149" s="27">
        <v>257.3928388967887</v>
      </c>
      <c r="O149" s="27">
        <v>263.52447055245699</v>
      </c>
      <c r="P149" s="27">
        <v>265.91746575297486</v>
      </c>
      <c r="Q149" s="27">
        <v>313.8371186844555</v>
      </c>
      <c r="R149" s="27">
        <v>337.98358982127047</v>
      </c>
      <c r="S149" s="27">
        <v>340.16096253124954</v>
      </c>
      <c r="T149" s="27">
        <v>351.77287392717648</v>
      </c>
      <c r="U149" s="27">
        <v>365.7535248426662</v>
      </c>
      <c r="V149" s="27">
        <v>373.96682524960988</v>
      </c>
      <c r="W149" s="27">
        <v>400.71040350493996</v>
      </c>
      <c r="X149" s="27">
        <v>417.9457398089578</v>
      </c>
      <c r="Y149" s="27">
        <v>413.61397215864861</v>
      </c>
      <c r="Z149" s="27">
        <v>457.93004818976249</v>
      </c>
      <c r="AA149" s="27">
        <v>471.02329046283768</v>
      </c>
    </row>
    <row r="150" spans="1:27" x14ac:dyDescent="0.35">
      <c r="A150" s="31" t="s">
        <v>123</v>
      </c>
      <c r="B150" s="31" t="s">
        <v>73</v>
      </c>
      <c r="C150" s="34">
        <v>4.1756000861525502</v>
      </c>
      <c r="D150" s="34">
        <v>5.0075557374953998</v>
      </c>
      <c r="E150" s="34">
        <v>5.8544497594236997</v>
      </c>
      <c r="F150" s="34">
        <v>6.8780434590577997</v>
      </c>
      <c r="G150" s="34">
        <v>7.5456905701756005</v>
      </c>
      <c r="H150" s="34">
        <v>7.9283850482105995</v>
      </c>
      <c r="I150" s="34">
        <v>8.3470115293860001</v>
      </c>
      <c r="J150" s="34">
        <v>8.6655416005849499</v>
      </c>
      <c r="K150" s="34">
        <v>10.435922176241849</v>
      </c>
      <c r="L150" s="34">
        <v>10.0371607583761</v>
      </c>
      <c r="M150" s="34">
        <v>10.03274555340405</v>
      </c>
      <c r="N150" s="34">
        <v>10.528423452079251</v>
      </c>
      <c r="O150" s="34">
        <v>10.8192102282494</v>
      </c>
      <c r="P150" s="34">
        <v>12.078536092042899</v>
      </c>
      <c r="Q150" s="34">
        <v>13.85093203699585</v>
      </c>
      <c r="R150" s="34">
        <v>14.632059499323351</v>
      </c>
      <c r="S150" s="34">
        <v>15.600408308505999</v>
      </c>
      <c r="T150" s="34">
        <v>16.656292353868452</v>
      </c>
      <c r="U150" s="34">
        <v>17.855597292572249</v>
      </c>
      <c r="V150" s="34">
        <v>18.231368893086898</v>
      </c>
      <c r="W150" s="34">
        <v>18.577320706367448</v>
      </c>
      <c r="X150" s="34">
        <v>18.895772530972952</v>
      </c>
      <c r="Y150" s="34">
        <v>19.268324975181351</v>
      </c>
      <c r="Z150" s="34">
        <v>19.50629238578675</v>
      </c>
      <c r="AA150" s="34">
        <v>19.804237265944451</v>
      </c>
    </row>
    <row r="151" spans="1:27" x14ac:dyDescent="0.35">
      <c r="A151" s="31" t="s">
        <v>123</v>
      </c>
      <c r="B151" s="31" t="s">
        <v>74</v>
      </c>
      <c r="C151" s="34">
        <v>4.91436011210084</v>
      </c>
      <c r="D151" s="34">
        <v>5.8907994942367008</v>
      </c>
      <c r="E151" s="34">
        <v>6.8869537459611498</v>
      </c>
      <c r="F151" s="34">
        <v>8.0915714484453005</v>
      </c>
      <c r="G151" s="34">
        <v>8.8783805671333997</v>
      </c>
      <c r="H151" s="34">
        <v>9.3275911886570508</v>
      </c>
      <c r="I151" s="34">
        <v>9.8195187863111499</v>
      </c>
      <c r="J151" s="34">
        <v>10.195622381865949</v>
      </c>
      <c r="K151" s="34">
        <v>12.27732111960645</v>
      </c>
      <c r="L151" s="34">
        <v>11.809658955931651</v>
      </c>
      <c r="M151" s="34">
        <v>11.80246921694275</v>
      </c>
      <c r="N151" s="34">
        <v>12.3858019465208</v>
      </c>
      <c r="O151" s="34">
        <v>12.7282164250314</v>
      </c>
      <c r="P151" s="34">
        <v>14.20962448537345</v>
      </c>
      <c r="Q151" s="34">
        <v>16.29534847024825</v>
      </c>
      <c r="R151" s="34">
        <v>17.214009822964648</v>
      </c>
      <c r="S151" s="34">
        <v>18.354261897876853</v>
      </c>
      <c r="T151" s="34">
        <v>19.59574933886525</v>
      </c>
      <c r="U151" s="34">
        <v>21.0074088730812</v>
      </c>
      <c r="V151" s="34">
        <v>21.448198322057699</v>
      </c>
      <c r="W151" s="34">
        <v>21.856326503366198</v>
      </c>
      <c r="X151" s="34">
        <v>22.2311589739993</v>
      </c>
      <c r="Y151" s="34">
        <v>22.666815094292151</v>
      </c>
      <c r="Z151" s="34">
        <v>22.94855336773395</v>
      </c>
      <c r="AA151" s="34">
        <v>23.298878776907898</v>
      </c>
    </row>
  </sheetData>
  <sheetProtection algorithmName="SHA-512" hashValue="Seld/IyY72hwCHU/1HuBh5KMof8DQV9eJRL2KbrSTErZyay5OjJfLqXHUwld11UIS4exLYKclTg1oMbyYa3nkg==" saltValue="yoNgJuuk1TSgQpRJ2cpJTA==" spinCount="100000" sheet="1" objects="1" scenarios="1"/>
  <mergeCells count="6">
    <mergeCell ref="A87:B87"/>
    <mergeCell ref="A17:B17"/>
    <mergeCell ref="A31:B31"/>
    <mergeCell ref="A45:B45"/>
    <mergeCell ref="A59:B59"/>
    <mergeCell ref="A73:B73"/>
  </mergeCell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4">
    <tabColor rgb="FF188736"/>
  </sheetPr>
  <dimension ref="A1:AA151"/>
  <sheetViews>
    <sheetView zoomScale="85" zoomScaleNormal="85" workbookViewId="0"/>
  </sheetViews>
  <sheetFormatPr defaultColWidth="9.1796875" defaultRowHeight="14.5" x14ac:dyDescent="0.35"/>
  <cols>
    <col min="1" max="1" width="16" style="13" customWidth="1"/>
    <col min="2" max="2" width="30.54296875" style="13" customWidth="1"/>
    <col min="3" max="27" width="9.453125" style="13" customWidth="1"/>
    <col min="28" max="16384" width="9.1796875" style="13"/>
  </cols>
  <sheetData>
    <row r="1" spans="1:27" s="30" customFormat="1" ht="23.25" customHeight="1" x14ac:dyDescent="0.35">
      <c r="A1" s="29" t="s">
        <v>128</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s="30" customFormat="1" x14ac:dyDescent="0.35">
      <c r="A2" s="30" t="s">
        <v>129</v>
      </c>
    </row>
    <row r="3" spans="1:27" s="30" customFormat="1" x14ac:dyDescent="0.35"/>
    <row r="4" spans="1:27" x14ac:dyDescent="0.35">
      <c r="A4" s="18" t="s">
        <v>116</v>
      </c>
      <c r="B4" s="18"/>
      <c r="C4" s="30"/>
      <c r="D4" s="30"/>
      <c r="E4" s="30"/>
      <c r="F4" s="30"/>
      <c r="G4" s="30"/>
      <c r="H4" s="30"/>
      <c r="I4" s="30"/>
      <c r="J4" s="30"/>
      <c r="K4" s="30"/>
      <c r="L4" s="30"/>
      <c r="M4" s="30"/>
      <c r="N4" s="30"/>
      <c r="O4" s="30"/>
      <c r="P4" s="30"/>
      <c r="Q4" s="30"/>
      <c r="R4" s="30"/>
      <c r="S4" s="30"/>
      <c r="T4" s="30"/>
      <c r="U4" s="30"/>
      <c r="V4" s="30"/>
      <c r="W4" s="30"/>
      <c r="X4" s="30"/>
      <c r="Y4" s="30"/>
      <c r="Z4" s="30"/>
      <c r="AA4" s="30"/>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18386</v>
      </c>
      <c r="D6" s="34">
        <v>17886</v>
      </c>
      <c r="E6" s="34">
        <v>16386</v>
      </c>
      <c r="F6" s="34">
        <v>16386</v>
      </c>
      <c r="G6" s="34">
        <v>16386</v>
      </c>
      <c r="H6" s="34">
        <v>16386</v>
      </c>
      <c r="I6" s="34">
        <v>16386</v>
      </c>
      <c r="J6" s="34">
        <v>15686</v>
      </c>
      <c r="K6" s="34">
        <v>14366</v>
      </c>
      <c r="L6" s="34">
        <v>14366</v>
      </c>
      <c r="M6" s="34">
        <v>14366</v>
      </c>
      <c r="N6" s="34">
        <v>11486</v>
      </c>
      <c r="O6" s="34">
        <v>11486</v>
      </c>
      <c r="P6" s="34">
        <v>11486</v>
      </c>
      <c r="Q6" s="34">
        <v>7066</v>
      </c>
      <c r="R6" s="34">
        <v>6366</v>
      </c>
      <c r="S6" s="34">
        <v>5216</v>
      </c>
      <c r="T6" s="34">
        <v>5216</v>
      </c>
      <c r="U6" s="34">
        <v>5216</v>
      </c>
      <c r="V6" s="34">
        <v>5216</v>
      </c>
      <c r="W6" s="34">
        <v>5216</v>
      </c>
      <c r="X6" s="34">
        <v>3152</v>
      </c>
      <c r="Y6" s="34">
        <v>2787</v>
      </c>
      <c r="Z6" s="34">
        <v>2422</v>
      </c>
      <c r="AA6" s="34">
        <v>2057</v>
      </c>
    </row>
    <row r="7" spans="1:27" x14ac:dyDescent="0.35">
      <c r="A7" s="31" t="s">
        <v>38</v>
      </c>
      <c r="B7" s="31" t="s">
        <v>68</v>
      </c>
      <c r="C7" s="34">
        <v>4775</v>
      </c>
      <c r="D7" s="34">
        <v>4775</v>
      </c>
      <c r="E7" s="34">
        <v>4775</v>
      </c>
      <c r="F7" s="34">
        <v>4775</v>
      </c>
      <c r="G7" s="34">
        <v>4775</v>
      </c>
      <c r="H7" s="34">
        <v>4775</v>
      </c>
      <c r="I7" s="34">
        <v>4775</v>
      </c>
      <c r="J7" s="34">
        <v>4775</v>
      </c>
      <c r="K7" s="34">
        <v>4412.5</v>
      </c>
      <c r="L7" s="34">
        <v>4050</v>
      </c>
      <c r="M7" s="34">
        <v>3687.5</v>
      </c>
      <c r="N7" s="34">
        <v>3325</v>
      </c>
      <c r="O7" s="34">
        <v>3325</v>
      </c>
      <c r="P7" s="34">
        <v>3325</v>
      </c>
      <c r="Q7" s="34">
        <v>3325</v>
      </c>
      <c r="R7" s="34">
        <v>3325</v>
      </c>
      <c r="S7" s="34">
        <v>3325</v>
      </c>
      <c r="T7" s="34">
        <v>3325</v>
      </c>
      <c r="U7" s="34">
        <v>3325</v>
      </c>
      <c r="V7" s="34">
        <v>3325</v>
      </c>
      <c r="W7" s="34">
        <v>3325</v>
      </c>
      <c r="X7" s="34">
        <v>3325</v>
      </c>
      <c r="Y7" s="34">
        <v>3325</v>
      </c>
      <c r="Z7" s="34">
        <v>3325</v>
      </c>
      <c r="AA7" s="34">
        <v>3325</v>
      </c>
    </row>
    <row r="8" spans="1:27" x14ac:dyDescent="0.35">
      <c r="A8" s="31" t="s">
        <v>38</v>
      </c>
      <c r="B8" s="31" t="s">
        <v>18</v>
      </c>
      <c r="C8" s="34">
        <v>3138.8989868164049</v>
      </c>
      <c r="D8" s="34">
        <v>3138.899380787645</v>
      </c>
      <c r="E8" s="34">
        <v>2958.8995189552052</v>
      </c>
      <c r="F8" s="34">
        <v>2958.8995223584047</v>
      </c>
      <c r="G8" s="34">
        <v>2958.8995226878396</v>
      </c>
      <c r="H8" s="34">
        <v>2958.8996276729149</v>
      </c>
      <c r="I8" s="34">
        <v>2958.8996339183886</v>
      </c>
      <c r="J8" s="34">
        <v>2958.8996485099369</v>
      </c>
      <c r="K8" s="34">
        <v>2958.8996834746849</v>
      </c>
      <c r="L8" s="34">
        <v>2958.899797175905</v>
      </c>
      <c r="M8" s="34">
        <v>2958.8998146745548</v>
      </c>
      <c r="N8" s="34">
        <v>2958.9002638588049</v>
      </c>
      <c r="O8" s="34">
        <v>2958.9003134560448</v>
      </c>
      <c r="P8" s="34">
        <v>2958.9003162363647</v>
      </c>
      <c r="Q8" s="34">
        <v>2958.9009782785947</v>
      </c>
      <c r="R8" s="34">
        <v>2573.9010227927147</v>
      </c>
      <c r="S8" s="34">
        <v>2045.0426822438146</v>
      </c>
      <c r="T8" s="34">
        <v>2045.0427083893549</v>
      </c>
      <c r="U8" s="34">
        <v>1901.6427823533108</v>
      </c>
      <c r="V8" s="34">
        <v>1901.6427847033008</v>
      </c>
      <c r="W8" s="34">
        <v>1901.6431671990408</v>
      </c>
      <c r="X8" s="34">
        <v>2944.4248339138412</v>
      </c>
      <c r="Y8" s="34">
        <v>2504.424870250401</v>
      </c>
      <c r="Z8" s="34">
        <v>2319.4262518589903</v>
      </c>
      <c r="AA8" s="34">
        <v>1674.9262582603003</v>
      </c>
    </row>
    <row r="9" spans="1:27" x14ac:dyDescent="0.35">
      <c r="A9" s="31" t="s">
        <v>38</v>
      </c>
      <c r="B9" s="31" t="s">
        <v>30</v>
      </c>
      <c r="C9" s="34">
        <v>1420</v>
      </c>
      <c r="D9" s="34">
        <v>1300</v>
      </c>
      <c r="E9" s="34">
        <v>1300</v>
      </c>
      <c r="F9" s="34">
        <v>1300</v>
      </c>
      <c r="G9" s="34">
        <v>1300</v>
      </c>
      <c r="H9" s="34">
        <v>1300</v>
      </c>
      <c r="I9" s="34">
        <v>1300</v>
      </c>
      <c r="J9" s="34">
        <v>1300</v>
      </c>
      <c r="K9" s="34">
        <v>1300</v>
      </c>
      <c r="L9" s="34">
        <v>1300</v>
      </c>
      <c r="M9" s="34">
        <v>1300</v>
      </c>
      <c r="N9" s="34">
        <v>1300</v>
      </c>
      <c r="O9" s="34">
        <v>1300</v>
      </c>
      <c r="P9" s="34">
        <v>1300</v>
      </c>
      <c r="Q9" s="34">
        <v>500</v>
      </c>
      <c r="R9" s="34">
        <v>500</v>
      </c>
      <c r="S9" s="34">
        <v>500</v>
      </c>
      <c r="T9" s="34">
        <v>500</v>
      </c>
      <c r="U9" s="34">
        <v>0</v>
      </c>
      <c r="V9" s="34">
        <v>0</v>
      </c>
      <c r="W9" s="34">
        <v>0</v>
      </c>
      <c r="X9" s="34">
        <v>0</v>
      </c>
      <c r="Y9" s="34">
        <v>0</v>
      </c>
      <c r="Z9" s="34">
        <v>0</v>
      </c>
      <c r="AA9" s="34">
        <v>0</v>
      </c>
    </row>
    <row r="10" spans="1:27" x14ac:dyDescent="0.35">
      <c r="A10" s="31" t="s">
        <v>38</v>
      </c>
      <c r="B10" s="31" t="s">
        <v>63</v>
      </c>
      <c r="C10" s="34">
        <v>6712.6414637473199</v>
      </c>
      <c r="D10" s="34">
        <v>6712.6414970199503</v>
      </c>
      <c r="E10" s="34">
        <v>6712.6416039671003</v>
      </c>
      <c r="F10" s="34">
        <v>6712.6416316699506</v>
      </c>
      <c r="G10" s="34">
        <v>6712.6416563597604</v>
      </c>
      <c r="H10" s="34">
        <v>6712.6416933078099</v>
      </c>
      <c r="I10" s="34">
        <v>6712.6417321022509</v>
      </c>
      <c r="J10" s="34">
        <v>6712.6417740238194</v>
      </c>
      <c r="K10" s="34">
        <v>6712.6418218430299</v>
      </c>
      <c r="L10" s="34">
        <v>6306.6418766589495</v>
      </c>
      <c r="M10" s="34">
        <v>6306.6419318328108</v>
      </c>
      <c r="N10" s="34">
        <v>6072.3021272616306</v>
      </c>
      <c r="O10" s="34">
        <v>5622.3021890384707</v>
      </c>
      <c r="P10" s="34">
        <v>5505.3022349844505</v>
      </c>
      <c r="Q10" s="34">
        <v>5472.1814768285003</v>
      </c>
      <c r="R10" s="34">
        <v>5472.1818177906207</v>
      </c>
      <c r="S10" s="34">
        <v>6204.9984119004412</v>
      </c>
      <c r="T10" s="34">
        <v>6204.9984261465288</v>
      </c>
      <c r="U10" s="34">
        <v>5764.9987632675502</v>
      </c>
      <c r="V10" s="34">
        <v>5644.9987774537904</v>
      </c>
      <c r="W10" s="34">
        <v>5644.9989586374204</v>
      </c>
      <c r="X10" s="34">
        <v>5550.99897790059</v>
      </c>
      <c r="Y10" s="34">
        <v>5550.9990786923108</v>
      </c>
      <c r="Z10" s="34">
        <v>4855.3381685407012</v>
      </c>
      <c r="AA10" s="34">
        <v>4855.338293352861</v>
      </c>
    </row>
    <row r="11" spans="1:27" x14ac:dyDescent="0.35">
      <c r="A11" s="31" t="s">
        <v>38</v>
      </c>
      <c r="B11" s="31" t="s">
        <v>62</v>
      </c>
      <c r="C11" s="34">
        <v>7132.9000053405762</v>
      </c>
      <c r="D11" s="34">
        <v>7132.9000053405762</v>
      </c>
      <c r="E11" s="34">
        <v>7132.9000053405762</v>
      </c>
      <c r="F11" s="34">
        <v>7132.9000053405762</v>
      </c>
      <c r="G11" s="34">
        <v>7132.9000053405762</v>
      </c>
      <c r="H11" s="34">
        <v>7132.9000053405762</v>
      </c>
      <c r="I11" s="34">
        <v>7132.9000053405762</v>
      </c>
      <c r="J11" s="34">
        <v>7132.9000053405762</v>
      </c>
      <c r="K11" s="34">
        <v>7132.9000053405762</v>
      </c>
      <c r="L11" s="34">
        <v>7132.9000053405762</v>
      </c>
      <c r="M11" s="34">
        <v>7132.9000053405762</v>
      </c>
      <c r="N11" s="34">
        <v>7132.9000053405762</v>
      </c>
      <c r="O11" s="34">
        <v>7132.9000053405762</v>
      </c>
      <c r="P11" s="34">
        <v>7132.9000053405762</v>
      </c>
      <c r="Q11" s="34">
        <v>7132.9000053405762</v>
      </c>
      <c r="R11" s="34">
        <v>7132.9000053405762</v>
      </c>
      <c r="S11" s="34">
        <v>7046.5000038146973</v>
      </c>
      <c r="T11" s="34">
        <v>7046.5000038146973</v>
      </c>
      <c r="U11" s="34">
        <v>7046.5000038146973</v>
      </c>
      <c r="V11" s="34">
        <v>7046.5000038146973</v>
      </c>
      <c r="W11" s="34">
        <v>7046.5000038146973</v>
      </c>
      <c r="X11" s="34">
        <v>6980.5000038146973</v>
      </c>
      <c r="Y11" s="34">
        <v>6980.5000038146973</v>
      </c>
      <c r="Z11" s="34">
        <v>6980.5000038146973</v>
      </c>
      <c r="AA11" s="34">
        <v>6980.5000038146973</v>
      </c>
    </row>
    <row r="12" spans="1:27" x14ac:dyDescent="0.35">
      <c r="A12" s="31" t="s">
        <v>38</v>
      </c>
      <c r="B12" s="31" t="s">
        <v>66</v>
      </c>
      <c r="C12" s="34">
        <v>9211.3480110168366</v>
      </c>
      <c r="D12" s="34">
        <v>10298.156412864004</v>
      </c>
      <c r="E12" s="34">
        <v>10748.158253877942</v>
      </c>
      <c r="F12" s="34">
        <v>10821.672867928821</v>
      </c>
      <c r="G12" s="34">
        <v>11004.84947244083</v>
      </c>
      <c r="H12" s="34">
        <v>11063.17343355774</v>
      </c>
      <c r="I12" s="34">
        <v>11456.080363510022</v>
      </c>
      <c r="J12" s="34">
        <v>12875.896054912622</v>
      </c>
      <c r="K12" s="34">
        <v>13076.400101713933</v>
      </c>
      <c r="L12" s="34">
        <v>13030.403456272958</v>
      </c>
      <c r="M12" s="34">
        <v>13030.403545377914</v>
      </c>
      <c r="N12" s="34">
        <v>14426.844750274495</v>
      </c>
      <c r="O12" s="34">
        <v>14333.64517036868</v>
      </c>
      <c r="P12" s="34">
        <v>15058.684798903323</v>
      </c>
      <c r="Q12" s="34">
        <v>19055.04634415769</v>
      </c>
      <c r="R12" s="34">
        <v>21147.110984417253</v>
      </c>
      <c r="S12" s="34">
        <v>25280.055129318858</v>
      </c>
      <c r="T12" s="34">
        <v>25204.960633207204</v>
      </c>
      <c r="U12" s="34">
        <v>24896.645367453126</v>
      </c>
      <c r="V12" s="34">
        <v>24238.845529411999</v>
      </c>
      <c r="W12" s="34">
        <v>25176.91574005413</v>
      </c>
      <c r="X12" s="34">
        <v>27441.383349854441</v>
      </c>
      <c r="Y12" s="34">
        <v>27147.854734110097</v>
      </c>
      <c r="Z12" s="34">
        <v>27265.890269511765</v>
      </c>
      <c r="AA12" s="34">
        <v>27027.97448817105</v>
      </c>
    </row>
    <row r="13" spans="1:27" x14ac:dyDescent="0.35">
      <c r="A13" s="31" t="s">
        <v>38</v>
      </c>
      <c r="B13" s="31" t="s">
        <v>65</v>
      </c>
      <c r="C13" s="34">
        <v>6184.113471632907</v>
      </c>
      <c r="D13" s="34">
        <v>8266.5935532936583</v>
      </c>
      <c r="E13" s="34">
        <v>8266.5937997464571</v>
      </c>
      <c r="F13" s="34">
        <v>8266.5939489342873</v>
      </c>
      <c r="G13" s="34">
        <v>8947.951194229252</v>
      </c>
      <c r="H13" s="34">
        <v>8947.9547694996727</v>
      </c>
      <c r="I13" s="34">
        <v>9317.9242487734718</v>
      </c>
      <c r="J13" s="34">
        <v>11317.92413167316</v>
      </c>
      <c r="K13" s="34">
        <v>11751.139796649824</v>
      </c>
      <c r="L13" s="34">
        <v>12174.447155770016</v>
      </c>
      <c r="M13" s="34">
        <v>12174.449064353674</v>
      </c>
      <c r="N13" s="34">
        <v>15084.233092814484</v>
      </c>
      <c r="O13" s="34">
        <v>15084.233263449565</v>
      </c>
      <c r="P13" s="34">
        <v>15084.233277024236</v>
      </c>
      <c r="Q13" s="34">
        <v>16478.155184466134</v>
      </c>
      <c r="R13" s="34">
        <v>16450.762716994563</v>
      </c>
      <c r="S13" s="34">
        <v>19414.301228320131</v>
      </c>
      <c r="T13" s="34">
        <v>19442.694433609715</v>
      </c>
      <c r="U13" s="34">
        <v>19442.694464349806</v>
      </c>
      <c r="V13" s="34">
        <v>19442.697949427191</v>
      </c>
      <c r="W13" s="34">
        <v>21847.314899770023</v>
      </c>
      <c r="X13" s="34">
        <v>23278.491874047773</v>
      </c>
      <c r="Y13" s="34">
        <v>23005.826128031469</v>
      </c>
      <c r="Z13" s="34">
        <v>22660.686404655338</v>
      </c>
      <c r="AA13" s="34">
        <v>23277.643733569977</v>
      </c>
    </row>
    <row r="14" spans="1:27" x14ac:dyDescent="0.35">
      <c r="A14" s="31" t="s">
        <v>38</v>
      </c>
      <c r="B14" s="31" t="s">
        <v>34</v>
      </c>
      <c r="C14" s="34">
        <v>342.33356405374599</v>
      </c>
      <c r="D14" s="34">
        <v>362.33359614329595</v>
      </c>
      <c r="E14" s="34">
        <v>362.33359629936598</v>
      </c>
      <c r="F14" s="34">
        <v>362.33359637137602</v>
      </c>
      <c r="G14" s="34">
        <v>362.33359814903599</v>
      </c>
      <c r="H14" s="34">
        <v>362.33507440563602</v>
      </c>
      <c r="I14" s="34">
        <v>362.33657851986601</v>
      </c>
      <c r="J14" s="34">
        <v>362.33741247871603</v>
      </c>
      <c r="K14" s="34">
        <v>362.33741363725596</v>
      </c>
      <c r="L14" s="34">
        <v>985.52424004700606</v>
      </c>
      <c r="M14" s="34">
        <v>985.52468507420599</v>
      </c>
      <c r="N14" s="34">
        <v>3267.1204401093064</v>
      </c>
      <c r="O14" s="34">
        <v>3404.4315721980997</v>
      </c>
      <c r="P14" s="34">
        <v>3379.4315730291</v>
      </c>
      <c r="Q14" s="34">
        <v>4419.3630636039998</v>
      </c>
      <c r="R14" s="34">
        <v>4419.3627639281985</v>
      </c>
      <c r="S14" s="34">
        <v>4459.966534279899</v>
      </c>
      <c r="T14" s="34">
        <v>4459.9665351243984</v>
      </c>
      <c r="U14" s="34">
        <v>4459.9679063918993</v>
      </c>
      <c r="V14" s="34">
        <v>4459.9679206086994</v>
      </c>
      <c r="W14" s="34">
        <v>6319.4988535117</v>
      </c>
      <c r="X14" s="34">
        <v>6574.5683243413987</v>
      </c>
      <c r="Y14" s="34">
        <v>6574.5687345145998</v>
      </c>
      <c r="Z14" s="34">
        <v>7700.6296572479987</v>
      </c>
      <c r="AA14" s="34">
        <v>7690.6297947144985</v>
      </c>
    </row>
    <row r="15" spans="1:27" x14ac:dyDescent="0.35">
      <c r="A15" s="31" t="s">
        <v>38</v>
      </c>
      <c r="B15" s="31" t="s">
        <v>70</v>
      </c>
      <c r="C15" s="34">
        <v>810</v>
      </c>
      <c r="D15" s="34">
        <v>810</v>
      </c>
      <c r="E15" s="34">
        <v>810</v>
      </c>
      <c r="F15" s="34">
        <v>810.00368908862004</v>
      </c>
      <c r="G15" s="34">
        <v>2850.0039062220999</v>
      </c>
      <c r="H15" s="34">
        <v>2850.0040642980298</v>
      </c>
      <c r="I15" s="34">
        <v>2850.0042366134703</v>
      </c>
      <c r="J15" s="34">
        <v>2850.0044370504907</v>
      </c>
      <c r="K15" s="34">
        <v>2850.0047115605298</v>
      </c>
      <c r="L15" s="34">
        <v>2850.0052620224892</v>
      </c>
      <c r="M15" s="34">
        <v>2850.0054667404102</v>
      </c>
      <c r="N15" s="34">
        <v>2850.0076825215501</v>
      </c>
      <c r="O15" s="34">
        <v>2850.0078076031396</v>
      </c>
      <c r="P15" s="34">
        <v>2850.0079612627096</v>
      </c>
      <c r="Q15" s="34">
        <v>2850.0120861667997</v>
      </c>
      <c r="R15" s="34">
        <v>2850.01611328136</v>
      </c>
      <c r="S15" s="34">
        <v>4355.5354139779001</v>
      </c>
      <c r="T15" s="34">
        <v>4355.5355387399995</v>
      </c>
      <c r="U15" s="34">
        <v>4355.5401396218995</v>
      </c>
      <c r="V15" s="34">
        <v>4355.5402936959008</v>
      </c>
      <c r="W15" s="34">
        <v>4559.8610237013008</v>
      </c>
      <c r="X15" s="34">
        <v>4559.8611490716003</v>
      </c>
      <c r="Y15" s="34">
        <v>4559.8611835585998</v>
      </c>
      <c r="Z15" s="34">
        <v>5541.4756399404005</v>
      </c>
      <c r="AA15" s="34">
        <v>5541.4757257013998</v>
      </c>
    </row>
    <row r="16" spans="1:27" x14ac:dyDescent="0.35">
      <c r="A16" s="31" t="s">
        <v>38</v>
      </c>
      <c r="B16" s="31" t="s">
        <v>52</v>
      </c>
      <c r="C16" s="34">
        <v>111.18000219762301</v>
      </c>
      <c r="D16" s="34">
        <v>111.16000090539434</v>
      </c>
      <c r="E16" s="34">
        <v>111.33000206947295</v>
      </c>
      <c r="F16" s="34">
        <v>162.02000010013558</v>
      </c>
      <c r="G16" s="34">
        <v>220.43999648094155</v>
      </c>
      <c r="H16" s="34">
        <v>280.50000017881371</v>
      </c>
      <c r="I16" s="34">
        <v>348.62000381946496</v>
      </c>
      <c r="J16" s="34">
        <v>422.24000835418678</v>
      </c>
      <c r="K16" s="34">
        <v>567.38998997211331</v>
      </c>
      <c r="L16" s="34">
        <v>609.6599948406199</v>
      </c>
      <c r="M16" s="34">
        <v>665.34000980853807</v>
      </c>
      <c r="N16" s="34">
        <v>733.79999005794286</v>
      </c>
      <c r="O16" s="34">
        <v>796.55999708175466</v>
      </c>
      <c r="P16" s="34">
        <v>901.56001353263775</v>
      </c>
      <c r="Q16" s="34">
        <v>1042.9500203132618</v>
      </c>
      <c r="R16" s="34">
        <v>1129.8999900817855</v>
      </c>
      <c r="S16" s="34">
        <v>1219.3500051498399</v>
      </c>
      <c r="T16" s="34">
        <v>1324.5600366592389</v>
      </c>
      <c r="U16" s="34">
        <v>1443.7099881172164</v>
      </c>
      <c r="V16" s="34">
        <v>1507.8000059127799</v>
      </c>
      <c r="W16" s="34">
        <v>1567.6099872589102</v>
      </c>
      <c r="X16" s="34">
        <v>1625.4500112533551</v>
      </c>
      <c r="Y16" s="34">
        <v>1684.0999984741188</v>
      </c>
      <c r="Z16" s="34">
        <v>1743.0699815750113</v>
      </c>
      <c r="AA16" s="34">
        <v>1804.0600013732881</v>
      </c>
    </row>
    <row r="17" spans="1:27" x14ac:dyDescent="0.35">
      <c r="A17" s="38" t="s">
        <v>127</v>
      </c>
      <c r="B17" s="38"/>
      <c r="C17" s="35">
        <v>56960.901938554045</v>
      </c>
      <c r="D17" s="35">
        <v>59510.190849305829</v>
      </c>
      <c r="E17" s="35">
        <v>58280.193181887276</v>
      </c>
      <c r="F17" s="35">
        <v>58353.707976232035</v>
      </c>
      <c r="G17" s="35">
        <v>59218.241851058257</v>
      </c>
      <c r="H17" s="35">
        <v>59276.569529378721</v>
      </c>
      <c r="I17" s="35">
        <v>60039.445983644713</v>
      </c>
      <c r="J17" s="35">
        <v>62759.26161446012</v>
      </c>
      <c r="K17" s="35">
        <v>61710.481409022046</v>
      </c>
      <c r="L17" s="35">
        <v>61319.292291218408</v>
      </c>
      <c r="M17" s="35">
        <v>60956.794361579538</v>
      </c>
      <c r="N17" s="35">
        <v>61786.180239549998</v>
      </c>
      <c r="O17" s="35">
        <v>61242.980941653339</v>
      </c>
      <c r="P17" s="35">
        <v>61851.020632488951</v>
      </c>
      <c r="Q17" s="35">
        <v>61988.183989071491</v>
      </c>
      <c r="R17" s="35">
        <v>62967.85654733573</v>
      </c>
      <c r="S17" s="35">
        <v>69031.897455597937</v>
      </c>
      <c r="T17" s="35">
        <v>68985.196205167507</v>
      </c>
      <c r="U17" s="35">
        <v>67593.481381238496</v>
      </c>
      <c r="V17" s="35">
        <v>66815.685044810976</v>
      </c>
      <c r="W17" s="35">
        <v>70158.372769475303</v>
      </c>
      <c r="X17" s="35">
        <v>72672.799039531339</v>
      </c>
      <c r="Y17" s="35">
        <v>71301.604814898979</v>
      </c>
      <c r="Z17" s="35">
        <v>69828.841098381497</v>
      </c>
      <c r="AA17" s="35">
        <v>69198.382777168881</v>
      </c>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10260</v>
      </c>
      <c r="D20" s="34">
        <v>9760</v>
      </c>
      <c r="E20" s="34">
        <v>8260</v>
      </c>
      <c r="F20" s="34">
        <v>8260</v>
      </c>
      <c r="G20" s="34">
        <v>8260</v>
      </c>
      <c r="H20" s="34">
        <v>8260</v>
      </c>
      <c r="I20" s="34">
        <v>8260</v>
      </c>
      <c r="J20" s="34">
        <v>8260</v>
      </c>
      <c r="K20" s="34">
        <v>6940</v>
      </c>
      <c r="L20" s="34">
        <v>6940</v>
      </c>
      <c r="M20" s="34">
        <v>6940</v>
      </c>
      <c r="N20" s="34">
        <v>4060</v>
      </c>
      <c r="O20" s="34">
        <v>4060</v>
      </c>
      <c r="P20" s="34">
        <v>4060</v>
      </c>
      <c r="Q20" s="34">
        <v>1320</v>
      </c>
      <c r="R20" s="34">
        <v>1320</v>
      </c>
      <c r="S20" s="34">
        <v>1320</v>
      </c>
      <c r="T20" s="34">
        <v>1320</v>
      </c>
      <c r="U20" s="34">
        <v>1320</v>
      </c>
      <c r="V20" s="34">
        <v>1320</v>
      </c>
      <c r="W20" s="34">
        <v>1320</v>
      </c>
      <c r="X20" s="34">
        <v>0</v>
      </c>
      <c r="Y20" s="34">
        <v>0</v>
      </c>
      <c r="Z20" s="34">
        <v>0</v>
      </c>
      <c r="AA20" s="34">
        <v>0</v>
      </c>
    </row>
    <row r="21" spans="1:27" s="30" customFormat="1"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s="30" customFormat="1" x14ac:dyDescent="0.35">
      <c r="A22" s="31" t="s">
        <v>119</v>
      </c>
      <c r="B22" s="31" t="s">
        <v>18</v>
      </c>
      <c r="C22" s="34">
        <v>624.99899291992097</v>
      </c>
      <c r="D22" s="34">
        <v>624.99916776418092</v>
      </c>
      <c r="E22" s="34">
        <v>624.99917033581096</v>
      </c>
      <c r="F22" s="34">
        <v>624.99917133432098</v>
      </c>
      <c r="G22" s="34">
        <v>624.99917136699094</v>
      </c>
      <c r="H22" s="34">
        <v>624.99917189022096</v>
      </c>
      <c r="I22" s="34">
        <v>624.99917213914091</v>
      </c>
      <c r="J22" s="34">
        <v>624.99917231509096</v>
      </c>
      <c r="K22" s="34">
        <v>624.99917308257102</v>
      </c>
      <c r="L22" s="34">
        <v>624.99922144161098</v>
      </c>
      <c r="M22" s="34">
        <v>624.99922191498092</v>
      </c>
      <c r="N22" s="34">
        <v>624.99940895644102</v>
      </c>
      <c r="O22" s="34">
        <v>624.99941326502096</v>
      </c>
      <c r="P22" s="34">
        <v>624.99941374282093</v>
      </c>
      <c r="Q22" s="34">
        <v>624.99991492032098</v>
      </c>
      <c r="R22" s="34">
        <v>624.99991828325096</v>
      </c>
      <c r="S22" s="34">
        <v>625.14092791992095</v>
      </c>
      <c r="T22" s="34">
        <v>625.14093091992095</v>
      </c>
      <c r="U22" s="34">
        <v>625.14093125992099</v>
      </c>
      <c r="V22" s="34">
        <v>625.14093239992098</v>
      </c>
      <c r="W22" s="34">
        <v>625.14094924992094</v>
      </c>
      <c r="X22" s="34">
        <v>1667.9224929199211</v>
      </c>
      <c r="Y22" s="34">
        <v>1227.9224929199211</v>
      </c>
      <c r="Z22" s="34">
        <v>1042.9235000000001</v>
      </c>
      <c r="AA22" s="34">
        <v>1042.9235000000001</v>
      </c>
    </row>
    <row r="23" spans="1:27" s="30" customFormat="1"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s="30" customFormat="1" x14ac:dyDescent="0.35">
      <c r="A24" s="31" t="s">
        <v>119</v>
      </c>
      <c r="B24" s="31" t="s">
        <v>63</v>
      </c>
      <c r="C24" s="34">
        <v>1438.0009574508499</v>
      </c>
      <c r="D24" s="34">
        <v>1438.0009701705201</v>
      </c>
      <c r="E24" s="34">
        <v>1438.00097908321</v>
      </c>
      <c r="F24" s="34">
        <v>1438.0009821270701</v>
      </c>
      <c r="G24" s="34">
        <v>1438.00098723511</v>
      </c>
      <c r="H24" s="34">
        <v>1438.00099631072</v>
      </c>
      <c r="I24" s="34">
        <v>1438.00100625303</v>
      </c>
      <c r="J24" s="34">
        <v>1438.0010163883201</v>
      </c>
      <c r="K24" s="34">
        <v>1438.0010290274099</v>
      </c>
      <c r="L24" s="34">
        <v>1438.0010434157</v>
      </c>
      <c r="M24" s="34">
        <v>1438.0010571055</v>
      </c>
      <c r="N24" s="34">
        <v>1438.0011259744999</v>
      </c>
      <c r="O24" s="34">
        <v>1438.00112975917</v>
      </c>
      <c r="P24" s="34">
        <v>1438.0011370780201</v>
      </c>
      <c r="Q24" s="34">
        <v>1484.8802293067001</v>
      </c>
      <c r="R24" s="34">
        <v>1484.8802717799499</v>
      </c>
      <c r="S24" s="34">
        <v>2217.6943956135801</v>
      </c>
      <c r="T24" s="34">
        <v>2217.6943994378798</v>
      </c>
      <c r="U24" s="34">
        <v>2217.6945140444</v>
      </c>
      <c r="V24" s="34">
        <v>2217.6945178288997</v>
      </c>
      <c r="W24" s="34">
        <v>2217.6946073947302</v>
      </c>
      <c r="X24" s="34">
        <v>2217.6946128271302</v>
      </c>
      <c r="Y24" s="34">
        <v>2217.6946962269499</v>
      </c>
      <c r="Z24" s="34">
        <v>1689.4469520242001</v>
      </c>
      <c r="AA24" s="34">
        <v>1689.4470549225</v>
      </c>
    </row>
    <row r="25" spans="1:27" s="30" customFormat="1" x14ac:dyDescent="0.35">
      <c r="A25" s="31" t="s">
        <v>119</v>
      </c>
      <c r="B25" s="31" t="s">
        <v>62</v>
      </c>
      <c r="C25" s="34">
        <v>2525</v>
      </c>
      <c r="D25" s="34">
        <v>2525</v>
      </c>
      <c r="E25" s="34">
        <v>2525</v>
      </c>
      <c r="F25" s="34">
        <v>2525</v>
      </c>
      <c r="G25" s="34">
        <v>2525</v>
      </c>
      <c r="H25" s="34">
        <v>2525</v>
      </c>
      <c r="I25" s="34">
        <v>2525</v>
      </c>
      <c r="J25" s="34">
        <v>2525</v>
      </c>
      <c r="K25" s="34">
        <v>2525</v>
      </c>
      <c r="L25" s="34">
        <v>2525</v>
      </c>
      <c r="M25" s="34">
        <v>2525</v>
      </c>
      <c r="N25" s="34">
        <v>2525</v>
      </c>
      <c r="O25" s="34">
        <v>2525</v>
      </c>
      <c r="P25" s="34">
        <v>2525</v>
      </c>
      <c r="Q25" s="34">
        <v>2525</v>
      </c>
      <c r="R25" s="34">
        <v>2525</v>
      </c>
      <c r="S25" s="34">
        <v>2525</v>
      </c>
      <c r="T25" s="34">
        <v>2525</v>
      </c>
      <c r="U25" s="34">
        <v>2525</v>
      </c>
      <c r="V25" s="34">
        <v>2525</v>
      </c>
      <c r="W25" s="34">
        <v>2525</v>
      </c>
      <c r="X25" s="34">
        <v>2525</v>
      </c>
      <c r="Y25" s="34">
        <v>2525</v>
      </c>
      <c r="Z25" s="34">
        <v>2525</v>
      </c>
      <c r="AA25" s="34">
        <v>2525</v>
      </c>
    </row>
    <row r="26" spans="1:27" s="30" customFormat="1" x14ac:dyDescent="0.35">
      <c r="A26" s="31" t="s">
        <v>119</v>
      </c>
      <c r="B26" s="31" t="s">
        <v>66</v>
      </c>
      <c r="C26" s="34">
        <v>1902.4500007629379</v>
      </c>
      <c r="D26" s="34">
        <v>2129.2513283030407</v>
      </c>
      <c r="E26" s="34">
        <v>2129.2516339153344</v>
      </c>
      <c r="F26" s="34">
        <v>2129.2520815124949</v>
      </c>
      <c r="G26" s="34">
        <v>2129.252411616525</v>
      </c>
      <c r="H26" s="34">
        <v>2129.2525450425146</v>
      </c>
      <c r="I26" s="34">
        <v>2129.2525543971351</v>
      </c>
      <c r="J26" s="34">
        <v>2129.252824166495</v>
      </c>
      <c r="K26" s="34">
        <v>2129.2530638952144</v>
      </c>
      <c r="L26" s="34">
        <v>2129.2540353774143</v>
      </c>
      <c r="M26" s="34">
        <v>2129.2540739478445</v>
      </c>
      <c r="N26" s="34">
        <v>2129.2655688163945</v>
      </c>
      <c r="O26" s="34">
        <v>2229.2623784337638</v>
      </c>
      <c r="P26" s="34">
        <v>2954.3011631980644</v>
      </c>
      <c r="Q26" s="34">
        <v>5188.3434524938739</v>
      </c>
      <c r="R26" s="34">
        <v>5141.843767420085</v>
      </c>
      <c r="S26" s="34">
        <v>5652.2907132576447</v>
      </c>
      <c r="T26" s="34">
        <v>5549.8116861679455</v>
      </c>
      <c r="U26" s="34">
        <v>5549.8118421099962</v>
      </c>
      <c r="V26" s="34">
        <v>5189.3119049193365</v>
      </c>
      <c r="W26" s="34">
        <v>5481.9272387215369</v>
      </c>
      <c r="X26" s="34">
        <v>6271.2520217187966</v>
      </c>
      <c r="Y26" s="34">
        <v>5976.2720347327622</v>
      </c>
      <c r="Z26" s="34">
        <v>5976.2722199104128</v>
      </c>
      <c r="AA26" s="34">
        <v>5976.272723428463</v>
      </c>
    </row>
    <row r="27" spans="1:27" s="30" customFormat="1" x14ac:dyDescent="0.35">
      <c r="A27" s="31" t="s">
        <v>119</v>
      </c>
      <c r="B27" s="31" t="s">
        <v>65</v>
      </c>
      <c r="C27" s="34">
        <v>2711.5194660481925</v>
      </c>
      <c r="D27" s="34">
        <v>3983.9974423017384</v>
      </c>
      <c r="E27" s="34">
        <v>3983.997538265889</v>
      </c>
      <c r="F27" s="34">
        <v>3983.9975554318685</v>
      </c>
      <c r="G27" s="34">
        <v>3983.9980141815545</v>
      </c>
      <c r="H27" s="34">
        <v>3983.9983416183491</v>
      </c>
      <c r="I27" s="34">
        <v>3983.9983724778485</v>
      </c>
      <c r="J27" s="34">
        <v>3983.9983851498087</v>
      </c>
      <c r="K27" s="34">
        <v>3983.9984845378785</v>
      </c>
      <c r="L27" s="34">
        <v>4407.3047617232496</v>
      </c>
      <c r="M27" s="34">
        <v>4407.3053715934693</v>
      </c>
      <c r="N27" s="34">
        <v>6914.3344025913284</v>
      </c>
      <c r="O27" s="34">
        <v>6914.3344872724992</v>
      </c>
      <c r="P27" s="34">
        <v>6914.3344924141793</v>
      </c>
      <c r="Q27" s="34">
        <v>8167.1237538387495</v>
      </c>
      <c r="R27" s="34">
        <v>8167.1238075591791</v>
      </c>
      <c r="S27" s="34">
        <v>10526.056654044978</v>
      </c>
      <c r="T27" s="34">
        <v>10375.759545763291</v>
      </c>
      <c r="U27" s="34">
        <v>10375.759554918423</v>
      </c>
      <c r="V27" s="34">
        <v>10375.760865699591</v>
      </c>
      <c r="W27" s="34">
        <v>12455.423880479921</v>
      </c>
      <c r="X27" s="34">
        <v>13592.157416414786</v>
      </c>
      <c r="Y27" s="34">
        <v>13607.491249474244</v>
      </c>
      <c r="Z27" s="34">
        <v>13607.491377926845</v>
      </c>
      <c r="AA27" s="34">
        <v>14319.711250425544</v>
      </c>
    </row>
    <row r="28" spans="1:27" s="30" customFormat="1" x14ac:dyDescent="0.35">
      <c r="A28" s="31" t="s">
        <v>119</v>
      </c>
      <c r="B28" s="31" t="s">
        <v>34</v>
      </c>
      <c r="C28" s="34">
        <v>2.1418534100000001E-3</v>
      </c>
      <c r="D28" s="34">
        <v>2.1430071299999996E-3</v>
      </c>
      <c r="E28" s="34">
        <v>2.1430853399999989E-3</v>
      </c>
      <c r="F28" s="34">
        <v>2.1431257099999977E-3</v>
      </c>
      <c r="G28" s="34">
        <v>2.14387565E-3</v>
      </c>
      <c r="H28" s="34">
        <v>2.92209119E-3</v>
      </c>
      <c r="I28" s="34">
        <v>3.5495481999999979E-3</v>
      </c>
      <c r="J28" s="34">
        <v>3.91301492E-3</v>
      </c>
      <c r="K28" s="34">
        <v>3.9135003099999973E-3</v>
      </c>
      <c r="L28" s="34">
        <v>653.18128377240009</v>
      </c>
      <c r="M28" s="34">
        <v>653.18145186380002</v>
      </c>
      <c r="N28" s="34">
        <v>2386.8668320881002</v>
      </c>
      <c r="O28" s="34">
        <v>2386.8670324397999</v>
      </c>
      <c r="P28" s="34">
        <v>2386.8670326726001</v>
      </c>
      <c r="Q28" s="34">
        <v>2929.6468628439989</v>
      </c>
      <c r="R28" s="34">
        <v>2929.6465629647992</v>
      </c>
      <c r="S28" s="34">
        <v>2929.6468631663993</v>
      </c>
      <c r="T28" s="34">
        <v>2929.6468634746989</v>
      </c>
      <c r="U28" s="34">
        <v>2929.6469188138994</v>
      </c>
      <c r="V28" s="34">
        <v>2929.6469224573993</v>
      </c>
      <c r="W28" s="34">
        <v>3826.1132377213003</v>
      </c>
      <c r="X28" s="34">
        <v>4081.1821161276989</v>
      </c>
      <c r="Y28" s="34">
        <v>4081.1824628209997</v>
      </c>
      <c r="Z28" s="34">
        <v>4081.2222744239989</v>
      </c>
      <c r="AA28" s="34">
        <v>4081.2223386414989</v>
      </c>
    </row>
    <row r="29" spans="1:27" s="30" customFormat="1" x14ac:dyDescent="0.35">
      <c r="A29" s="31" t="s">
        <v>119</v>
      </c>
      <c r="B29" s="31" t="s">
        <v>70</v>
      </c>
      <c r="C29" s="34">
        <v>240</v>
      </c>
      <c r="D29" s="34">
        <v>240</v>
      </c>
      <c r="E29" s="34">
        <v>240</v>
      </c>
      <c r="F29" s="34">
        <v>240.00207507369001</v>
      </c>
      <c r="G29" s="34">
        <v>2280.0021327343602</v>
      </c>
      <c r="H29" s="34">
        <v>2280.0021876459</v>
      </c>
      <c r="I29" s="34">
        <v>2280.00224137744</v>
      </c>
      <c r="J29" s="34">
        <v>2280.0023166121</v>
      </c>
      <c r="K29" s="34">
        <v>2280.0023926252402</v>
      </c>
      <c r="L29" s="34">
        <v>2280.0027887620895</v>
      </c>
      <c r="M29" s="34">
        <v>2280.0028646375699</v>
      </c>
      <c r="N29" s="34">
        <v>2280.0039613981498</v>
      </c>
      <c r="O29" s="34">
        <v>2280.0039943572997</v>
      </c>
      <c r="P29" s="34">
        <v>2280.00404153811</v>
      </c>
      <c r="Q29" s="34">
        <v>2280.0067486478997</v>
      </c>
      <c r="R29" s="34">
        <v>2280.0089966593</v>
      </c>
      <c r="S29" s="34">
        <v>3181.2665663745997</v>
      </c>
      <c r="T29" s="34">
        <v>3181.2666191695002</v>
      </c>
      <c r="U29" s="34">
        <v>3181.2676948386998</v>
      </c>
      <c r="V29" s="34">
        <v>3181.2677159113</v>
      </c>
      <c r="W29" s="34">
        <v>3385.5830496787999</v>
      </c>
      <c r="X29" s="34">
        <v>3385.5830788908997</v>
      </c>
      <c r="Y29" s="34">
        <v>3385.5830901169998</v>
      </c>
      <c r="Z29" s="34">
        <v>3515.5009563343997</v>
      </c>
      <c r="AA29" s="34">
        <v>3515.5009677469998</v>
      </c>
    </row>
    <row r="30" spans="1:27" s="30" customFormat="1" x14ac:dyDescent="0.35">
      <c r="A30" s="31" t="s">
        <v>119</v>
      </c>
      <c r="B30" s="31" t="s">
        <v>52</v>
      </c>
      <c r="C30" s="34">
        <v>40.529999718069945</v>
      </c>
      <c r="D30" s="34">
        <v>42.740000829100552</v>
      </c>
      <c r="E30" s="34">
        <v>44.510000705718909</v>
      </c>
      <c r="F30" s="34">
        <v>67.170000910758915</v>
      </c>
      <c r="G30" s="34">
        <v>92.809996366500826</v>
      </c>
      <c r="H30" s="34">
        <v>119.03999871015537</v>
      </c>
      <c r="I30" s="34">
        <v>148.92000162601414</v>
      </c>
      <c r="J30" s="34">
        <v>182.50000190734838</v>
      </c>
      <c r="K30" s="34">
        <v>247.94999229907938</v>
      </c>
      <c r="L30" s="34">
        <v>264.56999468803286</v>
      </c>
      <c r="M30" s="34">
        <v>290.81000435352212</v>
      </c>
      <c r="N30" s="34">
        <v>320.05999219417464</v>
      </c>
      <c r="O30" s="34">
        <v>347.07999563217095</v>
      </c>
      <c r="P30" s="34">
        <v>390.23000216484036</v>
      </c>
      <c r="Q30" s="34">
        <v>448.62001657485899</v>
      </c>
      <c r="R30" s="34">
        <v>482.91999244689885</v>
      </c>
      <c r="S30" s="34">
        <v>520.01998805999733</v>
      </c>
      <c r="T30" s="34">
        <v>562.70001125335671</v>
      </c>
      <c r="U30" s="34">
        <v>610.25998353958073</v>
      </c>
      <c r="V30" s="34">
        <v>634.77999591827313</v>
      </c>
      <c r="W30" s="34">
        <v>657.54001426696766</v>
      </c>
      <c r="X30" s="34">
        <v>679.59001445770207</v>
      </c>
      <c r="Y30" s="34">
        <v>701.81001281738224</v>
      </c>
      <c r="Z30" s="34">
        <v>724.03997135162342</v>
      </c>
      <c r="AA30" s="34">
        <v>746.8399925231929</v>
      </c>
    </row>
    <row r="31" spans="1:27" s="30" customFormat="1" x14ac:dyDescent="0.35">
      <c r="A31" s="38" t="s">
        <v>127</v>
      </c>
      <c r="B31" s="38"/>
      <c r="C31" s="35">
        <v>19461.969417181903</v>
      </c>
      <c r="D31" s="35">
        <v>20461.248908539481</v>
      </c>
      <c r="E31" s="35">
        <v>18961.249321600244</v>
      </c>
      <c r="F31" s="35">
        <v>18961.249790405756</v>
      </c>
      <c r="G31" s="35">
        <v>18961.250584400179</v>
      </c>
      <c r="H31" s="35">
        <v>18961.251054861805</v>
      </c>
      <c r="I31" s="35">
        <v>18961.251105267154</v>
      </c>
      <c r="J31" s="35">
        <v>18961.251398019715</v>
      </c>
      <c r="K31" s="35">
        <v>17641.251750543073</v>
      </c>
      <c r="L31" s="35">
        <v>18064.559061957974</v>
      </c>
      <c r="M31" s="35">
        <v>18064.559724561797</v>
      </c>
      <c r="N31" s="35">
        <v>17691.600506338662</v>
      </c>
      <c r="O31" s="35">
        <v>17791.597408730453</v>
      </c>
      <c r="P31" s="35">
        <v>18516.636206433086</v>
      </c>
      <c r="Q31" s="35">
        <v>19310.347350559645</v>
      </c>
      <c r="R31" s="35">
        <v>19263.847765042465</v>
      </c>
      <c r="S31" s="35">
        <v>22866.182690836125</v>
      </c>
      <c r="T31" s="35">
        <v>22613.406562289034</v>
      </c>
      <c r="U31" s="35">
        <v>22613.406842332741</v>
      </c>
      <c r="V31" s="35">
        <v>22252.908220847748</v>
      </c>
      <c r="W31" s="35">
        <v>24625.186675846111</v>
      </c>
      <c r="X31" s="35">
        <v>26274.026543880635</v>
      </c>
      <c r="Y31" s="35">
        <v>25554.380473353878</v>
      </c>
      <c r="Z31" s="35">
        <v>24841.134049861459</v>
      </c>
      <c r="AA31" s="35">
        <v>25553.354528776508</v>
      </c>
    </row>
    <row r="32" spans="1:27" s="30" customFormat="1" x14ac:dyDescent="0.35"/>
    <row r="33" spans="1:27" s="30" customFormat="1"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s="30" customFormat="1" x14ac:dyDescent="0.35">
      <c r="A34" s="31" t="s">
        <v>120</v>
      </c>
      <c r="B34" s="31" t="s">
        <v>60</v>
      </c>
      <c r="C34" s="34">
        <v>8126</v>
      </c>
      <c r="D34" s="34">
        <v>8126</v>
      </c>
      <c r="E34" s="34">
        <v>8126</v>
      </c>
      <c r="F34" s="34">
        <v>8126</v>
      </c>
      <c r="G34" s="34">
        <v>8126</v>
      </c>
      <c r="H34" s="34">
        <v>8126</v>
      </c>
      <c r="I34" s="34">
        <v>8126</v>
      </c>
      <c r="J34" s="34">
        <v>7426</v>
      </c>
      <c r="K34" s="34">
        <v>7426</v>
      </c>
      <c r="L34" s="34">
        <v>7426</v>
      </c>
      <c r="M34" s="34">
        <v>7426</v>
      </c>
      <c r="N34" s="34">
        <v>7426</v>
      </c>
      <c r="O34" s="34">
        <v>7426</v>
      </c>
      <c r="P34" s="34">
        <v>7426</v>
      </c>
      <c r="Q34" s="34">
        <v>5746</v>
      </c>
      <c r="R34" s="34">
        <v>5046</v>
      </c>
      <c r="S34" s="34">
        <v>3896</v>
      </c>
      <c r="T34" s="34">
        <v>3896</v>
      </c>
      <c r="U34" s="34">
        <v>3896</v>
      </c>
      <c r="V34" s="34">
        <v>3896</v>
      </c>
      <c r="W34" s="34">
        <v>3896</v>
      </c>
      <c r="X34" s="34">
        <v>3152</v>
      </c>
      <c r="Y34" s="34">
        <v>2787</v>
      </c>
      <c r="Z34" s="34">
        <v>2422</v>
      </c>
      <c r="AA34" s="34">
        <v>2057</v>
      </c>
    </row>
    <row r="35" spans="1:27" s="30" customFormat="1"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s="30" customFormat="1" x14ac:dyDescent="0.35">
      <c r="A36" s="31" t="s">
        <v>120</v>
      </c>
      <c r="B36" s="31" t="s">
        <v>18</v>
      </c>
      <c r="C36" s="34">
        <v>1596.8999938964839</v>
      </c>
      <c r="D36" s="34">
        <v>1596.9001105999239</v>
      </c>
      <c r="E36" s="34">
        <v>1596.900116055524</v>
      </c>
      <c r="F36" s="34">
        <v>1596.9001165216639</v>
      </c>
      <c r="G36" s="34">
        <v>1596.900116581204</v>
      </c>
      <c r="H36" s="34">
        <v>1596.9001167984538</v>
      </c>
      <c r="I36" s="34">
        <v>1596.9001172141539</v>
      </c>
      <c r="J36" s="34">
        <v>1596.9001199507838</v>
      </c>
      <c r="K36" s="34">
        <v>1596.9001209173439</v>
      </c>
      <c r="L36" s="34">
        <v>1596.9001365791339</v>
      </c>
      <c r="M36" s="34">
        <v>1596.9001451299939</v>
      </c>
      <c r="N36" s="34">
        <v>1596.9001978510839</v>
      </c>
      <c r="O36" s="34">
        <v>1596.9002215218939</v>
      </c>
      <c r="P36" s="34">
        <v>1596.9002218972139</v>
      </c>
      <c r="Q36" s="34">
        <v>1596.900323681914</v>
      </c>
      <c r="R36" s="34">
        <v>1211.9003401886839</v>
      </c>
      <c r="S36" s="34">
        <v>1211.9006405378839</v>
      </c>
      <c r="T36" s="34">
        <v>1211.9006406388339</v>
      </c>
      <c r="U36" s="34">
        <v>1068.5006472663399</v>
      </c>
      <c r="V36" s="34">
        <v>1068.5006478841999</v>
      </c>
      <c r="W36" s="34">
        <v>1068.5006698050399</v>
      </c>
      <c r="X36" s="34">
        <v>1068.5007813739401</v>
      </c>
      <c r="Y36" s="34">
        <v>1068.5007817042999</v>
      </c>
      <c r="Z36" s="34">
        <v>1068.50083937764</v>
      </c>
      <c r="AA36" s="34">
        <v>424.00084256433001</v>
      </c>
    </row>
    <row r="37" spans="1:27" s="30" customFormat="1"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s="30" customFormat="1" x14ac:dyDescent="0.35">
      <c r="A38" s="31" t="s">
        <v>120</v>
      </c>
      <c r="B38" s="31" t="s">
        <v>63</v>
      </c>
      <c r="C38" s="34">
        <v>1909.0001292239899</v>
      </c>
      <c r="D38" s="34">
        <v>1909.00013440833</v>
      </c>
      <c r="E38" s="34">
        <v>1909.0001426830599</v>
      </c>
      <c r="F38" s="34">
        <v>1909.0001511484199</v>
      </c>
      <c r="G38" s="34">
        <v>1909.000155836</v>
      </c>
      <c r="H38" s="34">
        <v>1909.0001645019199</v>
      </c>
      <c r="I38" s="34">
        <v>1909.00017374908</v>
      </c>
      <c r="J38" s="34">
        <v>1909.0001839376</v>
      </c>
      <c r="K38" s="34">
        <v>1909.0001944028299</v>
      </c>
      <c r="L38" s="34">
        <v>1909.000207048</v>
      </c>
      <c r="M38" s="34">
        <v>1909.0002195161701</v>
      </c>
      <c r="N38" s="34">
        <v>1909.0002386215299</v>
      </c>
      <c r="O38" s="34">
        <v>1629.00026704688</v>
      </c>
      <c r="P38" s="34">
        <v>1512.0002728075201</v>
      </c>
      <c r="Q38" s="34">
        <v>1512.0003743951399</v>
      </c>
      <c r="R38" s="34">
        <v>1512.0005794091001</v>
      </c>
      <c r="S38" s="34">
        <v>1512.0023565413001</v>
      </c>
      <c r="T38" s="34">
        <v>1512.0023579511001</v>
      </c>
      <c r="U38" s="34">
        <v>1512.0023599885999</v>
      </c>
      <c r="V38" s="34">
        <v>1512.0023617551001</v>
      </c>
      <c r="W38" s="34">
        <v>1512.0023640129</v>
      </c>
      <c r="X38" s="34">
        <v>1512.0023671829999</v>
      </c>
      <c r="Y38" s="34">
        <v>1512.002369193</v>
      </c>
      <c r="Z38" s="34">
        <v>1369.0023969475001</v>
      </c>
      <c r="AA38" s="34">
        <v>1369.0024114787</v>
      </c>
    </row>
    <row r="39" spans="1:27" s="30" customFormat="1" x14ac:dyDescent="0.35">
      <c r="A39" s="31" t="s">
        <v>120</v>
      </c>
      <c r="B39" s="31" t="s">
        <v>62</v>
      </c>
      <c r="C39" s="34">
        <v>152.40000152587891</v>
      </c>
      <c r="D39" s="34">
        <v>152.40000152587891</v>
      </c>
      <c r="E39" s="34">
        <v>152.40000152587891</v>
      </c>
      <c r="F39" s="34">
        <v>152.40000152587891</v>
      </c>
      <c r="G39" s="34">
        <v>152.40000152587891</v>
      </c>
      <c r="H39" s="34">
        <v>152.40000152587891</v>
      </c>
      <c r="I39" s="34">
        <v>152.40000152587891</v>
      </c>
      <c r="J39" s="34">
        <v>152.40000152587891</v>
      </c>
      <c r="K39" s="34">
        <v>152.40000152587891</v>
      </c>
      <c r="L39" s="34">
        <v>152.40000152587891</v>
      </c>
      <c r="M39" s="34">
        <v>152.40000152587891</v>
      </c>
      <c r="N39" s="34">
        <v>152.40000152587891</v>
      </c>
      <c r="O39" s="34">
        <v>152.40000152587891</v>
      </c>
      <c r="P39" s="34">
        <v>152.40000152587891</v>
      </c>
      <c r="Q39" s="34">
        <v>152.40000152587891</v>
      </c>
      <c r="R39" s="34">
        <v>152.40000152587891</v>
      </c>
      <c r="S39" s="34">
        <v>66</v>
      </c>
      <c r="T39" s="34">
        <v>66</v>
      </c>
      <c r="U39" s="34">
        <v>66</v>
      </c>
      <c r="V39" s="34">
        <v>66</v>
      </c>
      <c r="W39" s="34">
        <v>66</v>
      </c>
      <c r="X39" s="34">
        <v>0</v>
      </c>
      <c r="Y39" s="34">
        <v>0</v>
      </c>
      <c r="Z39" s="34">
        <v>0</v>
      </c>
      <c r="AA39" s="34">
        <v>0</v>
      </c>
    </row>
    <row r="40" spans="1:27" s="30" customFormat="1" x14ac:dyDescent="0.35">
      <c r="A40" s="31" t="s">
        <v>120</v>
      </c>
      <c r="B40" s="31" t="s">
        <v>66</v>
      </c>
      <c r="C40" s="34">
        <v>648.40802001953</v>
      </c>
      <c r="D40" s="34">
        <v>1148.4105010151761</v>
      </c>
      <c r="E40" s="34">
        <v>1598.4106349389101</v>
      </c>
      <c r="F40" s="34">
        <v>1598.4107271645205</v>
      </c>
      <c r="G40" s="34">
        <v>1598.4108916865898</v>
      </c>
      <c r="H40" s="34">
        <v>1656.7345641854497</v>
      </c>
      <c r="I40" s="34">
        <v>2029.2370482217298</v>
      </c>
      <c r="J40" s="34">
        <v>3259.1357473352991</v>
      </c>
      <c r="K40" s="34">
        <v>3550.4382238037506</v>
      </c>
      <c r="L40" s="34">
        <v>3550.4382296778704</v>
      </c>
      <c r="M40" s="34">
        <v>3550.4382350281708</v>
      </c>
      <c r="N40" s="34">
        <v>3550.4383878298509</v>
      </c>
      <c r="O40" s="34">
        <v>3550.4384270323003</v>
      </c>
      <c r="P40" s="34">
        <v>3550.4391453297912</v>
      </c>
      <c r="Q40" s="34">
        <v>5102.2661645480084</v>
      </c>
      <c r="R40" s="34">
        <v>6867.0721165005298</v>
      </c>
      <c r="S40" s="34">
        <v>9050.4499405970091</v>
      </c>
      <c r="T40" s="34">
        <v>9050.4500392895079</v>
      </c>
      <c r="U40" s="34">
        <v>9050.4501263542497</v>
      </c>
      <c r="V40" s="34">
        <v>9050.4501375455893</v>
      </c>
      <c r="W40" s="34">
        <v>9050.4502312845889</v>
      </c>
      <c r="X40" s="34">
        <v>9437.5546706143687</v>
      </c>
      <c r="Y40" s="34">
        <v>9882.1635203607384</v>
      </c>
      <c r="Z40" s="34">
        <v>10331.213321149298</v>
      </c>
      <c r="AA40" s="34">
        <v>10487.350914075399</v>
      </c>
    </row>
    <row r="41" spans="1:27" s="30" customFormat="1" x14ac:dyDescent="0.35">
      <c r="A41" s="31" t="s">
        <v>120</v>
      </c>
      <c r="B41" s="31" t="s">
        <v>65</v>
      </c>
      <c r="C41" s="34">
        <v>2130.0570068359348</v>
      </c>
      <c r="D41" s="34">
        <v>2940.0577284233791</v>
      </c>
      <c r="E41" s="34">
        <v>2940.0577309170149</v>
      </c>
      <c r="F41" s="34">
        <v>2940.0577311871752</v>
      </c>
      <c r="G41" s="34">
        <v>2940.0583626003186</v>
      </c>
      <c r="H41" s="34">
        <v>2940.0611683965749</v>
      </c>
      <c r="I41" s="34">
        <v>3159.0632710050336</v>
      </c>
      <c r="J41" s="34">
        <v>3159.0633036044333</v>
      </c>
      <c r="K41" s="34">
        <v>3592.2784413305449</v>
      </c>
      <c r="L41" s="34">
        <v>3592.2784490076356</v>
      </c>
      <c r="M41" s="34">
        <v>3592.2784665168447</v>
      </c>
      <c r="N41" s="34">
        <v>3592.2784930920352</v>
      </c>
      <c r="O41" s="34">
        <v>3592.2785034951353</v>
      </c>
      <c r="P41" s="34">
        <v>3592.2785055412446</v>
      </c>
      <c r="Q41" s="34">
        <v>3733.4111315089049</v>
      </c>
      <c r="R41" s="34">
        <v>3612.4112171981551</v>
      </c>
      <c r="S41" s="34">
        <v>4217.0165554655441</v>
      </c>
      <c r="T41" s="34">
        <v>4217.0166019407452</v>
      </c>
      <c r="U41" s="34">
        <v>4217.0166067356549</v>
      </c>
      <c r="V41" s="34">
        <v>4217.0187401998346</v>
      </c>
      <c r="W41" s="34">
        <v>4217.0188667669845</v>
      </c>
      <c r="X41" s="34">
        <v>4511.4370810761784</v>
      </c>
      <c r="Y41" s="34">
        <v>4358.4371071937303</v>
      </c>
      <c r="Z41" s="34">
        <v>4260.2971373689816</v>
      </c>
      <c r="AA41" s="34">
        <v>4196.1374065419122</v>
      </c>
    </row>
    <row r="42" spans="1:27" s="30" customFormat="1" x14ac:dyDescent="0.35">
      <c r="A42" s="31" t="s">
        <v>120</v>
      </c>
      <c r="B42" s="31" t="s">
        <v>34</v>
      </c>
      <c r="C42" s="34">
        <v>102.0003335255</v>
      </c>
      <c r="D42" s="34">
        <v>122.00033483391999</v>
      </c>
      <c r="E42" s="34">
        <v>122.00033485034</v>
      </c>
      <c r="F42" s="34">
        <v>122.0003348588</v>
      </c>
      <c r="G42" s="34">
        <v>122.00033507022</v>
      </c>
      <c r="H42" s="34">
        <v>122.00052432704</v>
      </c>
      <c r="I42" s="34">
        <v>122.00074227236</v>
      </c>
      <c r="J42" s="34">
        <v>122.00096269674</v>
      </c>
      <c r="K42" s="34">
        <v>122.00096301652999</v>
      </c>
      <c r="L42" s="34">
        <v>122.00334268180001</v>
      </c>
      <c r="M42" s="34">
        <v>122.00336264329999</v>
      </c>
      <c r="N42" s="34">
        <v>122.050110426</v>
      </c>
      <c r="O42" s="34">
        <v>314.69103999999999</v>
      </c>
      <c r="P42" s="34">
        <v>314.69103999999999</v>
      </c>
      <c r="Q42" s="34">
        <v>811.84270000000004</v>
      </c>
      <c r="R42" s="34">
        <v>811.84270000000004</v>
      </c>
      <c r="S42" s="34">
        <v>811.84270000000004</v>
      </c>
      <c r="T42" s="34">
        <v>811.84270000000004</v>
      </c>
      <c r="U42" s="34">
        <v>811.84270000000004</v>
      </c>
      <c r="V42" s="34">
        <v>811.84270000000004</v>
      </c>
      <c r="W42" s="34">
        <v>1516.1329000000001</v>
      </c>
      <c r="X42" s="34">
        <v>1516.1333999999999</v>
      </c>
      <c r="Y42" s="34">
        <v>1516.1333999999999</v>
      </c>
      <c r="Z42" s="34">
        <v>1614.8280999999999</v>
      </c>
      <c r="AA42" s="34">
        <v>1614.8280999999999</v>
      </c>
    </row>
    <row r="43" spans="1:27" s="30" customFormat="1" x14ac:dyDescent="0.35">
      <c r="A43" s="31" t="s">
        <v>120</v>
      </c>
      <c r="B43" s="31" t="s">
        <v>70</v>
      </c>
      <c r="C43" s="34">
        <v>570</v>
      </c>
      <c r="D43" s="34">
        <v>570</v>
      </c>
      <c r="E43" s="34">
        <v>570</v>
      </c>
      <c r="F43" s="34">
        <v>570.00039523140003</v>
      </c>
      <c r="G43" s="34">
        <v>570.00041889443003</v>
      </c>
      <c r="H43" s="34">
        <v>570.00045253559995</v>
      </c>
      <c r="I43" s="34">
        <v>570.00048404810002</v>
      </c>
      <c r="J43" s="34">
        <v>570.00052432605003</v>
      </c>
      <c r="K43" s="34">
        <v>570.00065963796999</v>
      </c>
      <c r="L43" s="34">
        <v>570.00066150919997</v>
      </c>
      <c r="M43" s="34">
        <v>570.00066735049995</v>
      </c>
      <c r="N43" s="34">
        <v>570.00103878469997</v>
      </c>
      <c r="O43" s="34">
        <v>570.00108422640005</v>
      </c>
      <c r="P43" s="34">
        <v>570.00109805550005</v>
      </c>
      <c r="Q43" s="34">
        <v>570.00195559040003</v>
      </c>
      <c r="R43" s="34">
        <v>570.00309272020002</v>
      </c>
      <c r="S43" s="34">
        <v>1174.2622999999999</v>
      </c>
      <c r="T43" s="34">
        <v>1174.2622999999999</v>
      </c>
      <c r="U43" s="34">
        <v>1174.2622999999999</v>
      </c>
      <c r="V43" s="34">
        <v>1174.2624000000001</v>
      </c>
      <c r="W43" s="34">
        <v>1174.2626</v>
      </c>
      <c r="X43" s="34">
        <v>1174.2626299999999</v>
      </c>
      <c r="Y43" s="34">
        <v>1174.2626299999999</v>
      </c>
      <c r="Z43" s="34">
        <v>1387.9178000000002</v>
      </c>
      <c r="AA43" s="34">
        <v>1387.91785</v>
      </c>
    </row>
    <row r="44" spans="1:27" s="30" customFormat="1" x14ac:dyDescent="0.35">
      <c r="A44" s="31" t="s">
        <v>120</v>
      </c>
      <c r="B44" s="31" t="s">
        <v>52</v>
      </c>
      <c r="C44" s="34">
        <v>16.9300003051757</v>
      </c>
      <c r="D44" s="34">
        <v>18.0100002288818</v>
      </c>
      <c r="E44" s="34">
        <v>18.6800003051757</v>
      </c>
      <c r="F44" s="34">
        <v>28.889999389648398</v>
      </c>
      <c r="G44" s="34">
        <v>41.270000457763601</v>
      </c>
      <c r="H44" s="34">
        <v>53.400001525878899</v>
      </c>
      <c r="I44" s="34">
        <v>68.260002136230398</v>
      </c>
      <c r="J44" s="34">
        <v>84.400001525878906</v>
      </c>
      <c r="K44" s="34">
        <v>116.790000915527</v>
      </c>
      <c r="L44" s="34">
        <v>125.720001220703</v>
      </c>
      <c r="M44" s="34">
        <v>137.38999938964801</v>
      </c>
      <c r="N44" s="34">
        <v>151.66000366210901</v>
      </c>
      <c r="O44" s="34">
        <v>166.30999755859301</v>
      </c>
      <c r="P44" s="34">
        <v>186.69000244140599</v>
      </c>
      <c r="Q44" s="34">
        <v>214.38000488281199</v>
      </c>
      <c r="R44" s="34">
        <v>236.16000366210901</v>
      </c>
      <c r="S44" s="34">
        <v>254.38000488281199</v>
      </c>
      <c r="T44" s="34">
        <v>277.95001220703102</v>
      </c>
      <c r="U44" s="34">
        <v>305.54000854492102</v>
      </c>
      <c r="V44" s="34">
        <v>320.72000122070301</v>
      </c>
      <c r="W44" s="34">
        <v>335.29998779296801</v>
      </c>
      <c r="X44" s="34">
        <v>349.86999511718699</v>
      </c>
      <c r="Y44" s="34">
        <v>364.829986572265</v>
      </c>
      <c r="Z44" s="34">
        <v>380</v>
      </c>
      <c r="AA44" s="34">
        <v>395.82000732421801</v>
      </c>
    </row>
    <row r="45" spans="1:27" s="30" customFormat="1" x14ac:dyDescent="0.35">
      <c r="A45" s="38" t="s">
        <v>127</v>
      </c>
      <c r="B45" s="38"/>
      <c r="C45" s="35">
        <v>14562.765151501819</v>
      </c>
      <c r="D45" s="35">
        <v>15872.768475972687</v>
      </c>
      <c r="E45" s="35">
        <v>16322.768626120387</v>
      </c>
      <c r="F45" s="35">
        <v>16322.768727547658</v>
      </c>
      <c r="G45" s="35">
        <v>16322.769528229992</v>
      </c>
      <c r="H45" s="35">
        <v>16381.096015408277</v>
      </c>
      <c r="I45" s="35">
        <v>16972.600611715876</v>
      </c>
      <c r="J45" s="35">
        <v>17502.499356353997</v>
      </c>
      <c r="K45" s="35">
        <v>18227.016981980349</v>
      </c>
      <c r="L45" s="35">
        <v>18227.017023838518</v>
      </c>
      <c r="M45" s="35">
        <v>18227.017067717057</v>
      </c>
      <c r="N45" s="35">
        <v>18227.017318920378</v>
      </c>
      <c r="O45" s="35">
        <v>17947.017420622087</v>
      </c>
      <c r="P45" s="35">
        <v>17830.018147101651</v>
      </c>
      <c r="Q45" s="35">
        <v>17842.977995659843</v>
      </c>
      <c r="R45" s="35">
        <v>18401.784254822349</v>
      </c>
      <c r="S45" s="35">
        <v>19953.369493141738</v>
      </c>
      <c r="T45" s="35">
        <v>19953.369639820186</v>
      </c>
      <c r="U45" s="35">
        <v>19809.969740344844</v>
      </c>
      <c r="V45" s="35">
        <v>19809.971887384723</v>
      </c>
      <c r="W45" s="35">
        <v>19809.972131869516</v>
      </c>
      <c r="X45" s="35">
        <v>19681.494900247486</v>
      </c>
      <c r="Y45" s="35">
        <v>19608.103778451768</v>
      </c>
      <c r="Z45" s="35">
        <v>19451.013694843419</v>
      </c>
      <c r="AA45" s="35">
        <v>18533.49157466034</v>
      </c>
    </row>
    <row r="46" spans="1:27" s="30" customFormat="1" x14ac:dyDescent="0.35"/>
    <row r="47" spans="1:27" s="30" customFormat="1"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s="30" customFormat="1"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s="30" customFormat="1" x14ac:dyDescent="0.35">
      <c r="A49" s="31" t="s">
        <v>121</v>
      </c>
      <c r="B49" s="31" t="s">
        <v>68</v>
      </c>
      <c r="C49" s="34">
        <v>4775</v>
      </c>
      <c r="D49" s="34">
        <v>4775</v>
      </c>
      <c r="E49" s="34">
        <v>4775</v>
      </c>
      <c r="F49" s="34">
        <v>4775</v>
      </c>
      <c r="G49" s="34">
        <v>4775</v>
      </c>
      <c r="H49" s="34">
        <v>4775</v>
      </c>
      <c r="I49" s="34">
        <v>4775</v>
      </c>
      <c r="J49" s="34">
        <v>4775</v>
      </c>
      <c r="K49" s="34">
        <v>4412.5</v>
      </c>
      <c r="L49" s="34">
        <v>4050</v>
      </c>
      <c r="M49" s="34">
        <v>3687.5</v>
      </c>
      <c r="N49" s="34">
        <v>3325</v>
      </c>
      <c r="O49" s="34">
        <v>3325</v>
      </c>
      <c r="P49" s="34">
        <v>3325</v>
      </c>
      <c r="Q49" s="34">
        <v>3325</v>
      </c>
      <c r="R49" s="34">
        <v>3325</v>
      </c>
      <c r="S49" s="34">
        <v>3325</v>
      </c>
      <c r="T49" s="34">
        <v>3325</v>
      </c>
      <c r="U49" s="34">
        <v>3325</v>
      </c>
      <c r="V49" s="34">
        <v>3325</v>
      </c>
      <c r="W49" s="34">
        <v>3325</v>
      </c>
      <c r="X49" s="34">
        <v>3325</v>
      </c>
      <c r="Y49" s="34">
        <v>3325</v>
      </c>
      <c r="Z49" s="34">
        <v>3325</v>
      </c>
      <c r="AA49" s="34">
        <v>3325</v>
      </c>
    </row>
    <row r="50" spans="1:27" s="30" customFormat="1" x14ac:dyDescent="0.35">
      <c r="A50" s="31" t="s">
        <v>121</v>
      </c>
      <c r="B50" s="31" t="s">
        <v>18</v>
      </c>
      <c r="C50" s="34">
        <v>0</v>
      </c>
      <c r="D50" s="34">
        <v>0</v>
      </c>
      <c r="E50" s="34">
        <v>1.0597857999999999E-4</v>
      </c>
      <c r="F50" s="34">
        <v>1.0761656999999999E-4</v>
      </c>
      <c r="G50" s="34">
        <v>1.07813255E-4</v>
      </c>
      <c r="H50" s="34">
        <v>1.1032156E-4</v>
      </c>
      <c r="I50" s="34">
        <v>1.13893184E-4</v>
      </c>
      <c r="J50" s="34">
        <v>1.19758565999999E-4</v>
      </c>
      <c r="K50" s="34">
        <v>1.3264420999999999E-4</v>
      </c>
      <c r="L50" s="34">
        <v>1.49282889999999E-4</v>
      </c>
      <c r="M50" s="34">
        <v>1.5394684E-4</v>
      </c>
      <c r="N50" s="34">
        <v>2.3237856E-4</v>
      </c>
      <c r="O50" s="34">
        <v>2.4945442999999999E-4</v>
      </c>
      <c r="P50" s="34">
        <v>2.5023960000000002E-4</v>
      </c>
      <c r="Q50" s="34">
        <v>2.7714987000000002E-4</v>
      </c>
      <c r="R50" s="34">
        <v>2.7750251999999998E-4</v>
      </c>
      <c r="S50" s="34">
        <v>3.6068464E-4</v>
      </c>
      <c r="T50" s="34">
        <v>3.6994650000000002E-4</v>
      </c>
      <c r="U50" s="34">
        <v>4.1708144E-4</v>
      </c>
      <c r="V50" s="34">
        <v>4.1734762E-4</v>
      </c>
      <c r="W50" s="34">
        <v>5.5240862999999998E-4</v>
      </c>
      <c r="X50" s="34">
        <v>5.5790645999999897E-4</v>
      </c>
      <c r="Y50" s="34">
        <v>5.6117923999999999E-4</v>
      </c>
      <c r="Z50" s="34">
        <v>7.2069179999999895E-4</v>
      </c>
      <c r="AA50" s="34">
        <v>7.2193099999999998E-4</v>
      </c>
    </row>
    <row r="51" spans="1:27" s="30" customFormat="1" x14ac:dyDescent="0.35">
      <c r="A51" s="31" t="s">
        <v>121</v>
      </c>
      <c r="B51" s="31" t="s">
        <v>30</v>
      </c>
      <c r="C51" s="34">
        <v>500</v>
      </c>
      <c r="D51" s="34">
        <v>500</v>
      </c>
      <c r="E51" s="34">
        <v>500</v>
      </c>
      <c r="F51" s="34">
        <v>500</v>
      </c>
      <c r="G51" s="34">
        <v>500</v>
      </c>
      <c r="H51" s="34">
        <v>500</v>
      </c>
      <c r="I51" s="34">
        <v>500</v>
      </c>
      <c r="J51" s="34">
        <v>500</v>
      </c>
      <c r="K51" s="34">
        <v>500</v>
      </c>
      <c r="L51" s="34">
        <v>500</v>
      </c>
      <c r="M51" s="34">
        <v>500</v>
      </c>
      <c r="N51" s="34">
        <v>500</v>
      </c>
      <c r="O51" s="34">
        <v>500</v>
      </c>
      <c r="P51" s="34">
        <v>500</v>
      </c>
      <c r="Q51" s="34">
        <v>500</v>
      </c>
      <c r="R51" s="34">
        <v>500</v>
      </c>
      <c r="S51" s="34">
        <v>500</v>
      </c>
      <c r="T51" s="34">
        <v>500</v>
      </c>
      <c r="U51" s="34">
        <v>0</v>
      </c>
      <c r="V51" s="34">
        <v>0</v>
      </c>
      <c r="W51" s="34">
        <v>0</v>
      </c>
      <c r="X51" s="34">
        <v>0</v>
      </c>
      <c r="Y51" s="34">
        <v>0</v>
      </c>
      <c r="Z51" s="34">
        <v>0</v>
      </c>
      <c r="AA51" s="34">
        <v>0</v>
      </c>
    </row>
    <row r="52" spans="1:27" s="30" customFormat="1" x14ac:dyDescent="0.35">
      <c r="A52" s="31" t="s">
        <v>121</v>
      </c>
      <c r="B52" s="31" t="s">
        <v>63</v>
      </c>
      <c r="C52" s="34">
        <v>1900.0001272576001</v>
      </c>
      <c r="D52" s="34">
        <v>1900.0001335899401</v>
      </c>
      <c r="E52" s="34">
        <v>1900.00014038164</v>
      </c>
      <c r="F52" s="34">
        <v>1900.0001481396</v>
      </c>
      <c r="G52" s="34">
        <v>1900.00015546793</v>
      </c>
      <c r="H52" s="34">
        <v>1900.0001645437401</v>
      </c>
      <c r="I52" s="34">
        <v>1900.0001740719199</v>
      </c>
      <c r="J52" s="34">
        <v>1900.0001844216699</v>
      </c>
      <c r="K52" s="34">
        <v>1900.0001960643301</v>
      </c>
      <c r="L52" s="34">
        <v>1900.0002089612201</v>
      </c>
      <c r="M52" s="34">
        <v>1900.00022158047</v>
      </c>
      <c r="N52" s="34">
        <v>1900.00024599934</v>
      </c>
      <c r="O52" s="34">
        <v>1730.0002578157601</v>
      </c>
      <c r="P52" s="34">
        <v>1730.00027211514</v>
      </c>
      <c r="Q52" s="34">
        <v>1730.00029247414</v>
      </c>
      <c r="R52" s="34">
        <v>1730.0003114799999</v>
      </c>
      <c r="S52" s="34">
        <v>1730.000377997</v>
      </c>
      <c r="T52" s="34">
        <v>1730.0003813514199</v>
      </c>
      <c r="U52" s="34">
        <v>1290.0004924580001</v>
      </c>
      <c r="V52" s="34">
        <v>1290.0004956550499</v>
      </c>
      <c r="W52" s="34">
        <v>1290.0005431484001</v>
      </c>
      <c r="X52" s="34">
        <v>1196.0005470646399</v>
      </c>
      <c r="Y52" s="34">
        <v>1196.0005524039</v>
      </c>
      <c r="Z52" s="34">
        <v>1196.0021377392</v>
      </c>
      <c r="AA52" s="34">
        <v>1196.0021400666001</v>
      </c>
    </row>
    <row r="53" spans="1:27" s="30" customFormat="1" x14ac:dyDescent="0.35">
      <c r="A53" s="31" t="s">
        <v>121</v>
      </c>
      <c r="B53" s="31" t="s">
        <v>62</v>
      </c>
      <c r="C53" s="34">
        <v>2279</v>
      </c>
      <c r="D53" s="34">
        <v>2279</v>
      </c>
      <c r="E53" s="34">
        <v>2279</v>
      </c>
      <c r="F53" s="34">
        <v>2279</v>
      </c>
      <c r="G53" s="34">
        <v>2279</v>
      </c>
      <c r="H53" s="34">
        <v>2279</v>
      </c>
      <c r="I53" s="34">
        <v>2279</v>
      </c>
      <c r="J53" s="34">
        <v>2279</v>
      </c>
      <c r="K53" s="34">
        <v>2279</v>
      </c>
      <c r="L53" s="34">
        <v>2279</v>
      </c>
      <c r="M53" s="34">
        <v>2279</v>
      </c>
      <c r="N53" s="34">
        <v>2279</v>
      </c>
      <c r="O53" s="34">
        <v>2279</v>
      </c>
      <c r="P53" s="34">
        <v>2279</v>
      </c>
      <c r="Q53" s="34">
        <v>2279</v>
      </c>
      <c r="R53" s="34">
        <v>2279</v>
      </c>
      <c r="S53" s="34">
        <v>2279</v>
      </c>
      <c r="T53" s="34">
        <v>2279</v>
      </c>
      <c r="U53" s="34">
        <v>2279</v>
      </c>
      <c r="V53" s="34">
        <v>2279</v>
      </c>
      <c r="W53" s="34">
        <v>2279</v>
      </c>
      <c r="X53" s="34">
        <v>2279</v>
      </c>
      <c r="Y53" s="34">
        <v>2279</v>
      </c>
      <c r="Z53" s="34">
        <v>2279</v>
      </c>
      <c r="AA53" s="34">
        <v>2279</v>
      </c>
    </row>
    <row r="54" spans="1:27" s="30" customFormat="1" x14ac:dyDescent="0.35">
      <c r="A54" s="31" t="s">
        <v>121</v>
      </c>
      <c r="B54" s="31" t="s">
        <v>66</v>
      </c>
      <c r="C54" s="34">
        <v>3928.5299720764133</v>
      </c>
      <c r="D54" s="34">
        <v>4288.5312049682234</v>
      </c>
      <c r="E54" s="34">
        <v>4288.5313887643433</v>
      </c>
      <c r="F54" s="34">
        <v>4362.0453996541628</v>
      </c>
      <c r="G54" s="34">
        <v>4545.2214978401935</v>
      </c>
      <c r="H54" s="34">
        <v>4545.2215104710931</v>
      </c>
      <c r="I54" s="34">
        <v>4565.6259225902631</v>
      </c>
      <c r="J54" s="34">
        <v>4755.5415472522136</v>
      </c>
      <c r="K54" s="34">
        <v>4755.5415486972843</v>
      </c>
      <c r="L54" s="34">
        <v>4755.5415508452743</v>
      </c>
      <c r="M54" s="34">
        <v>4755.5415536144628</v>
      </c>
      <c r="N54" s="34">
        <v>4755.5430022197934</v>
      </c>
      <c r="O54" s="34">
        <v>4755.5440529231018</v>
      </c>
      <c r="P54" s="34">
        <v>4755.5441176644126</v>
      </c>
      <c r="Q54" s="34">
        <v>4988.5461545936623</v>
      </c>
      <c r="R54" s="34">
        <v>4988.5463509139827</v>
      </c>
      <c r="S54" s="34">
        <v>5614.4558559053194</v>
      </c>
      <c r="T54" s="34">
        <v>5194.4636815073909</v>
      </c>
      <c r="U54" s="34">
        <v>5194.4640698603998</v>
      </c>
      <c r="V54" s="34">
        <v>4936.1641266079969</v>
      </c>
      <c r="W54" s="34">
        <v>5340.725174115626</v>
      </c>
      <c r="X54" s="34">
        <v>6428.7633855241975</v>
      </c>
      <c r="Y54" s="34">
        <v>6104.9642245519708</v>
      </c>
      <c r="Z54" s="34">
        <v>5792.9643180066405</v>
      </c>
      <c r="AA54" s="34">
        <v>5742.1103091154118</v>
      </c>
    </row>
    <row r="55" spans="1:27" s="30" customFormat="1" x14ac:dyDescent="0.35">
      <c r="A55" s="31" t="s">
        <v>121</v>
      </c>
      <c r="B55" s="31" t="s">
        <v>65</v>
      </c>
      <c r="C55" s="34">
        <v>964.53699874877907</v>
      </c>
      <c r="D55" s="34">
        <v>964.53724613137899</v>
      </c>
      <c r="E55" s="34">
        <v>964.5372795075391</v>
      </c>
      <c r="F55" s="34">
        <v>964.53740973679908</v>
      </c>
      <c r="G55" s="34">
        <v>1645.8933437207793</v>
      </c>
      <c r="H55" s="34">
        <v>1645.8933945335791</v>
      </c>
      <c r="I55" s="34">
        <v>1796.860573205779</v>
      </c>
      <c r="J55" s="34">
        <v>3796.860379959779</v>
      </c>
      <c r="K55" s="34">
        <v>3796.8603800157789</v>
      </c>
      <c r="L55" s="34">
        <v>3796.8603800687792</v>
      </c>
      <c r="M55" s="34">
        <v>3796.8603801662789</v>
      </c>
      <c r="N55" s="34">
        <v>3796.8603807667791</v>
      </c>
      <c r="O55" s="34">
        <v>3796.8604009337791</v>
      </c>
      <c r="P55" s="34">
        <v>3796.8604010167792</v>
      </c>
      <c r="Q55" s="34">
        <v>3796.860401245779</v>
      </c>
      <c r="R55" s="34">
        <v>3796.860401808779</v>
      </c>
      <c r="S55" s="34">
        <v>3796.860405247779</v>
      </c>
      <c r="T55" s="34">
        <v>3796.8604345022791</v>
      </c>
      <c r="U55" s="34">
        <v>3796.860434832779</v>
      </c>
      <c r="V55" s="34">
        <v>3796.860435344779</v>
      </c>
      <c r="W55" s="34">
        <v>3796.8608620687792</v>
      </c>
      <c r="X55" s="34">
        <v>3796.885907643778</v>
      </c>
      <c r="Y55" s="34">
        <v>3796.8859118687778</v>
      </c>
      <c r="Z55" s="34">
        <v>3684.8859341387792</v>
      </c>
      <c r="AA55" s="34">
        <v>3653.7829901179098</v>
      </c>
    </row>
    <row r="56" spans="1:27" s="30" customFormat="1" x14ac:dyDescent="0.35">
      <c r="A56" s="31" t="s">
        <v>121</v>
      </c>
      <c r="B56" s="31" t="s">
        <v>34</v>
      </c>
      <c r="C56" s="34">
        <v>75.330352536256001</v>
      </c>
      <c r="D56" s="34">
        <v>75.330353900646003</v>
      </c>
      <c r="E56" s="34">
        <v>75.330353915166</v>
      </c>
      <c r="F56" s="34">
        <v>75.330353923545999</v>
      </c>
      <c r="G56" s="34">
        <v>75.330354272805991</v>
      </c>
      <c r="H56" s="34">
        <v>75.330557259405992</v>
      </c>
      <c r="I56" s="34">
        <v>75.330792258906001</v>
      </c>
      <c r="J56" s="34">
        <v>75.330882899206003</v>
      </c>
      <c r="K56" s="34">
        <v>75.330883030805992</v>
      </c>
      <c r="L56" s="34">
        <v>75.333534510706002</v>
      </c>
      <c r="M56" s="34">
        <v>75.333564920306003</v>
      </c>
      <c r="N56" s="34">
        <v>75.337428380706001</v>
      </c>
      <c r="O56" s="34">
        <v>20.007428682</v>
      </c>
      <c r="P56" s="34">
        <v>20.007428771000001</v>
      </c>
      <c r="Q56" s="34">
        <v>20.007428828999998</v>
      </c>
      <c r="R56" s="34">
        <v>20.007428868000002</v>
      </c>
      <c r="S56" s="34">
        <v>20.007428934299998</v>
      </c>
      <c r="T56" s="34">
        <v>20.007429034400001</v>
      </c>
      <c r="U56" s="34">
        <v>20.0074297506</v>
      </c>
      <c r="V56" s="34">
        <v>20.007430792000001</v>
      </c>
      <c r="W56" s="34">
        <v>20.012093361000002</v>
      </c>
      <c r="X56" s="34">
        <v>20.012120187000001</v>
      </c>
      <c r="Y56" s="34">
        <v>20.012148916000001</v>
      </c>
      <c r="Z56" s="34">
        <v>356.4649</v>
      </c>
      <c r="AA56" s="34">
        <v>356.46494000000001</v>
      </c>
    </row>
    <row r="57" spans="1:27" s="30" customFormat="1" x14ac:dyDescent="0.35">
      <c r="A57" s="31" t="s">
        <v>121</v>
      </c>
      <c r="B57" s="31" t="s">
        <v>70</v>
      </c>
      <c r="C57" s="34">
        <v>0</v>
      </c>
      <c r="D57" s="34">
        <v>0</v>
      </c>
      <c r="E57" s="34">
        <v>0</v>
      </c>
      <c r="F57" s="34">
        <v>4.3021589999999902E-4</v>
      </c>
      <c r="G57" s="34">
        <v>4.8383254999999998E-4</v>
      </c>
      <c r="H57" s="34">
        <v>5.1200430000000003E-4</v>
      </c>
      <c r="I57" s="34">
        <v>5.4203159999999999E-4</v>
      </c>
      <c r="J57" s="34">
        <v>5.7621224999999997E-4</v>
      </c>
      <c r="K57" s="34">
        <v>5.9233704999999998E-4</v>
      </c>
      <c r="L57" s="34">
        <v>6.8140716999999995E-4</v>
      </c>
      <c r="M57" s="34">
        <v>7.0194039999999902E-4</v>
      </c>
      <c r="N57" s="34">
        <v>1.2049846999999999E-3</v>
      </c>
      <c r="O57" s="34">
        <v>1.2136535E-3</v>
      </c>
      <c r="P57" s="34">
        <v>1.2236822000000001E-3</v>
      </c>
      <c r="Q57" s="34">
        <v>1.5721483999999999E-3</v>
      </c>
      <c r="R57" s="34">
        <v>1.5849332999999901E-3</v>
      </c>
      <c r="S57" s="34">
        <v>2.1008215999999999E-3</v>
      </c>
      <c r="T57" s="34">
        <v>2.130715E-3</v>
      </c>
      <c r="U57" s="34">
        <v>3.5890013000000002E-3</v>
      </c>
      <c r="V57" s="34">
        <v>3.6007700000000001E-3</v>
      </c>
      <c r="W57" s="34">
        <v>7.79239829999999E-3</v>
      </c>
      <c r="X57" s="34">
        <v>7.8276405E-3</v>
      </c>
      <c r="Y57" s="34">
        <v>7.8334779999999996E-3</v>
      </c>
      <c r="Z57" s="34">
        <v>638.04870000000005</v>
      </c>
      <c r="AA57" s="34">
        <v>638.04870000000005</v>
      </c>
    </row>
    <row r="58" spans="1:27" s="30" customFormat="1" x14ac:dyDescent="0.35">
      <c r="A58" s="31" t="s">
        <v>121</v>
      </c>
      <c r="B58" s="31" t="s">
        <v>52</v>
      </c>
      <c r="C58" s="34">
        <v>18.4500007629394</v>
      </c>
      <c r="D58" s="34">
        <v>19.270000457763601</v>
      </c>
      <c r="E58" s="34">
        <v>20.4500007629394</v>
      </c>
      <c r="F58" s="34">
        <v>31.590000152587798</v>
      </c>
      <c r="G58" s="34">
        <v>44.959999084472599</v>
      </c>
      <c r="H58" s="34">
        <v>59.560001373291001</v>
      </c>
      <c r="I58" s="34">
        <v>75.680000305175696</v>
      </c>
      <c r="J58" s="34">
        <v>92.480003356933594</v>
      </c>
      <c r="K58" s="34">
        <v>128.169998168945</v>
      </c>
      <c r="L58" s="34">
        <v>139.30999755859301</v>
      </c>
      <c r="M58" s="34">
        <v>152.07000732421801</v>
      </c>
      <c r="N58" s="34">
        <v>171.30999755859301</v>
      </c>
      <c r="O58" s="34">
        <v>187.38000488281199</v>
      </c>
      <c r="P58" s="34">
        <v>220.46000671386699</v>
      </c>
      <c r="Q58" s="34">
        <v>263.25</v>
      </c>
      <c r="R58" s="34">
        <v>286.30999755859301</v>
      </c>
      <c r="S58" s="34">
        <v>311.98001098632801</v>
      </c>
      <c r="T58" s="34">
        <v>341.14001464843699</v>
      </c>
      <c r="U58" s="34">
        <v>374</v>
      </c>
      <c r="V58" s="34">
        <v>393.510009765625</v>
      </c>
      <c r="W58" s="34">
        <v>411.239990234375</v>
      </c>
      <c r="X58" s="34">
        <v>427.72000122070301</v>
      </c>
      <c r="Y58" s="34">
        <v>444.350006103515</v>
      </c>
      <c r="Z58" s="34">
        <v>461.13000488281199</v>
      </c>
      <c r="AA58" s="34">
        <v>478.54000854492102</v>
      </c>
    </row>
    <row r="59" spans="1:27" s="30" customFormat="1" x14ac:dyDescent="0.35">
      <c r="A59" s="38" t="s">
        <v>127</v>
      </c>
      <c r="B59" s="38"/>
      <c r="C59" s="35">
        <v>14347.067098082793</v>
      </c>
      <c r="D59" s="35">
        <v>14707.068584689541</v>
      </c>
      <c r="E59" s="35">
        <v>14707.068914632102</v>
      </c>
      <c r="F59" s="35">
        <v>14780.583065147131</v>
      </c>
      <c r="G59" s="35">
        <v>15645.115104842158</v>
      </c>
      <c r="H59" s="35">
        <v>15645.115179869974</v>
      </c>
      <c r="I59" s="35">
        <v>15816.486783761145</v>
      </c>
      <c r="J59" s="35">
        <v>18006.402231392229</v>
      </c>
      <c r="K59" s="35">
        <v>17643.902257421603</v>
      </c>
      <c r="L59" s="35">
        <v>17281.402289158163</v>
      </c>
      <c r="M59" s="35">
        <v>16918.90230930805</v>
      </c>
      <c r="N59" s="35">
        <v>16556.403861364473</v>
      </c>
      <c r="O59" s="35">
        <v>16386.404961127071</v>
      </c>
      <c r="P59" s="35">
        <v>16386.40504103593</v>
      </c>
      <c r="Q59" s="35">
        <v>16619.407125463451</v>
      </c>
      <c r="R59" s="35">
        <v>16619.407341705282</v>
      </c>
      <c r="S59" s="35">
        <v>17245.316999834737</v>
      </c>
      <c r="T59" s="35">
        <v>16825.32486730759</v>
      </c>
      <c r="U59" s="35">
        <v>15885.325414232619</v>
      </c>
      <c r="V59" s="35">
        <v>15627.025474955446</v>
      </c>
      <c r="W59" s="35">
        <v>16031.587131741437</v>
      </c>
      <c r="X59" s="35">
        <v>17025.650398139074</v>
      </c>
      <c r="Y59" s="35">
        <v>16701.851250003889</v>
      </c>
      <c r="Z59" s="35">
        <v>16277.85311057642</v>
      </c>
      <c r="AA59" s="35">
        <v>16195.896161230921</v>
      </c>
    </row>
    <row r="60" spans="1:27" s="30" customFormat="1" x14ac:dyDescent="0.35"/>
    <row r="61" spans="1:27" s="30" customFormat="1"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s="30" customFormat="1"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s="30" customFormat="1"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s="30" customFormat="1" x14ac:dyDescent="0.35">
      <c r="A64" s="31" t="s">
        <v>122</v>
      </c>
      <c r="B64" s="31" t="s">
        <v>18</v>
      </c>
      <c r="C64" s="34">
        <v>709</v>
      </c>
      <c r="D64" s="34">
        <v>709.00010242354006</v>
      </c>
      <c r="E64" s="34">
        <v>529.00012658528999</v>
      </c>
      <c r="F64" s="34">
        <v>529.00012688585002</v>
      </c>
      <c r="G64" s="34">
        <v>529.00012692638995</v>
      </c>
      <c r="H64" s="34">
        <v>529.00012705791005</v>
      </c>
      <c r="I64" s="34">
        <v>529.00012727868</v>
      </c>
      <c r="J64" s="34">
        <v>529.00012774070001</v>
      </c>
      <c r="K64" s="34">
        <v>529.00013415299998</v>
      </c>
      <c r="L64" s="34">
        <v>529.00015261007002</v>
      </c>
      <c r="M64" s="34">
        <v>529.00015633023997</v>
      </c>
      <c r="N64" s="34">
        <v>529.00025489751999</v>
      </c>
      <c r="O64" s="34">
        <v>529.00025716330003</v>
      </c>
      <c r="P64" s="34">
        <v>529.00025815344998</v>
      </c>
      <c r="Q64" s="34">
        <v>529.00028920065995</v>
      </c>
      <c r="R64" s="34">
        <v>529.00028990537999</v>
      </c>
      <c r="S64" s="34">
        <v>5.0474180000000001E-4</v>
      </c>
      <c r="T64" s="34">
        <v>5.0574159999999997E-4</v>
      </c>
      <c r="U64" s="34">
        <v>5.0765420000000003E-4</v>
      </c>
      <c r="V64" s="34">
        <v>5.0788959999999996E-4</v>
      </c>
      <c r="W64" s="34">
        <v>6.6011749999999995E-4</v>
      </c>
      <c r="X64" s="34">
        <v>6.6476429999999997E-4</v>
      </c>
      <c r="Y64" s="34">
        <v>6.9716014000000004E-4</v>
      </c>
      <c r="Z64" s="34">
        <v>8.5180974999999996E-4</v>
      </c>
      <c r="AA64" s="34">
        <v>8.5230655000000002E-4</v>
      </c>
    </row>
    <row r="65" spans="1:27" s="30" customFormat="1" x14ac:dyDescent="0.35">
      <c r="A65" s="31" t="s">
        <v>122</v>
      </c>
      <c r="B65" s="31" t="s">
        <v>30</v>
      </c>
      <c r="C65" s="34">
        <v>920</v>
      </c>
      <c r="D65" s="34">
        <v>800</v>
      </c>
      <c r="E65" s="34">
        <v>800</v>
      </c>
      <c r="F65" s="34">
        <v>800</v>
      </c>
      <c r="G65" s="34">
        <v>800</v>
      </c>
      <c r="H65" s="34">
        <v>800</v>
      </c>
      <c r="I65" s="34">
        <v>800</v>
      </c>
      <c r="J65" s="34">
        <v>800</v>
      </c>
      <c r="K65" s="34">
        <v>800</v>
      </c>
      <c r="L65" s="34">
        <v>800</v>
      </c>
      <c r="M65" s="34">
        <v>800</v>
      </c>
      <c r="N65" s="34">
        <v>800</v>
      </c>
      <c r="O65" s="34">
        <v>800</v>
      </c>
      <c r="P65" s="34">
        <v>800</v>
      </c>
      <c r="Q65" s="34">
        <v>0</v>
      </c>
      <c r="R65" s="34">
        <v>0</v>
      </c>
      <c r="S65" s="34">
        <v>0</v>
      </c>
      <c r="T65" s="34">
        <v>0</v>
      </c>
      <c r="U65" s="34">
        <v>0</v>
      </c>
      <c r="V65" s="34">
        <v>0</v>
      </c>
      <c r="W65" s="34">
        <v>0</v>
      </c>
      <c r="X65" s="34">
        <v>0</v>
      </c>
      <c r="Y65" s="34">
        <v>0</v>
      </c>
      <c r="Z65" s="34">
        <v>0</v>
      </c>
      <c r="AA65" s="34">
        <v>0</v>
      </c>
    </row>
    <row r="66" spans="1:27" s="30" customFormat="1" x14ac:dyDescent="0.35">
      <c r="A66" s="31" t="s">
        <v>122</v>
      </c>
      <c r="B66" s="31" t="s">
        <v>63</v>
      </c>
      <c r="C66" s="34">
        <v>1287.6401241690203</v>
      </c>
      <c r="D66" s="34">
        <v>1287.6401296178103</v>
      </c>
      <c r="E66" s="34">
        <v>1287.6402037853102</v>
      </c>
      <c r="F66" s="34">
        <v>1287.6402043755902</v>
      </c>
      <c r="G66" s="34">
        <v>1287.6402049601002</v>
      </c>
      <c r="H66" s="34">
        <v>1287.6402055859903</v>
      </c>
      <c r="I66" s="34">
        <v>1287.6402063906103</v>
      </c>
      <c r="J66" s="34">
        <v>1287.6402073372603</v>
      </c>
      <c r="K66" s="34">
        <v>1287.6402086611602</v>
      </c>
      <c r="L66" s="34">
        <v>881.64021004987035</v>
      </c>
      <c r="M66" s="34">
        <v>881.64021680744042</v>
      </c>
      <c r="N66" s="34">
        <v>647.30028318864026</v>
      </c>
      <c r="O66" s="34">
        <v>647.30028560566029</v>
      </c>
      <c r="P66" s="34">
        <v>647.3002934237303</v>
      </c>
      <c r="Q66" s="34">
        <v>567.30030479829031</v>
      </c>
      <c r="R66" s="34">
        <v>567.30036006161026</v>
      </c>
      <c r="S66" s="34">
        <v>567.30092217176036</v>
      </c>
      <c r="T66" s="34">
        <v>567.3009243538603</v>
      </c>
      <c r="U66" s="34">
        <v>567.30092790560036</v>
      </c>
      <c r="V66" s="34">
        <v>567.30093028932026</v>
      </c>
      <c r="W66" s="34">
        <v>567.3009378663603</v>
      </c>
      <c r="X66" s="34">
        <v>567.30094087962027</v>
      </c>
      <c r="Y66" s="34">
        <v>567.30094743416032</v>
      </c>
      <c r="Z66" s="34">
        <v>542.88599923706045</v>
      </c>
      <c r="AA66" s="34">
        <v>542.88599923706045</v>
      </c>
    </row>
    <row r="67" spans="1:27" s="30" customFormat="1"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s="30" customFormat="1" x14ac:dyDescent="0.35">
      <c r="A68" s="31" t="s">
        <v>122</v>
      </c>
      <c r="B68" s="31" t="s">
        <v>66</v>
      </c>
      <c r="C68" s="34">
        <v>2158.7600135803182</v>
      </c>
      <c r="D68" s="34">
        <v>2158.7625135104281</v>
      </c>
      <c r="E68" s="34">
        <v>2158.763181971738</v>
      </c>
      <c r="F68" s="34">
        <v>2158.7632346402365</v>
      </c>
      <c r="G68" s="34">
        <v>2158.7632444239166</v>
      </c>
      <c r="H68" s="34">
        <v>2158.763357890648</v>
      </c>
      <c r="I68" s="34">
        <v>2158.7633754867775</v>
      </c>
      <c r="J68" s="34">
        <v>2158.7641585644774</v>
      </c>
      <c r="K68" s="34">
        <v>2067.9648042973899</v>
      </c>
      <c r="L68" s="34">
        <v>2021.9661305948205</v>
      </c>
      <c r="M68" s="34">
        <v>2021.9661711327003</v>
      </c>
      <c r="N68" s="34">
        <v>3076.9419037783905</v>
      </c>
      <c r="O68" s="34">
        <v>2883.7443988370783</v>
      </c>
      <c r="P68" s="34">
        <v>2883.7444566185181</v>
      </c>
      <c r="Q68" s="34">
        <v>2861.23465132314</v>
      </c>
      <c r="R68" s="34">
        <v>2676.435784471822</v>
      </c>
      <c r="S68" s="34">
        <v>3451.9830394134524</v>
      </c>
      <c r="T68" s="34">
        <v>3817.0246742679224</v>
      </c>
      <c r="U68" s="34">
        <v>3508.708756307843</v>
      </c>
      <c r="V68" s="34">
        <v>3469.7087843122422</v>
      </c>
      <c r="W68" s="34">
        <v>3572.5832002723428</v>
      </c>
      <c r="X68" s="34">
        <v>3572.5833499103437</v>
      </c>
      <c r="Y68" s="34">
        <v>3453.2250259469924</v>
      </c>
      <c r="Z68" s="34">
        <v>3587.8104752571917</v>
      </c>
      <c r="AA68" s="34">
        <v>3244.6105590148554</v>
      </c>
    </row>
    <row r="69" spans="1:27" s="30" customFormat="1" x14ac:dyDescent="0.35">
      <c r="A69" s="31" t="s">
        <v>122</v>
      </c>
      <c r="B69" s="31" t="s">
        <v>65</v>
      </c>
      <c r="C69" s="34">
        <v>378</v>
      </c>
      <c r="D69" s="34">
        <v>378.00103143643003</v>
      </c>
      <c r="E69" s="34">
        <v>378.00114045758511</v>
      </c>
      <c r="F69" s="34">
        <v>378.00114192992407</v>
      </c>
      <c r="G69" s="34">
        <v>378.00132126016996</v>
      </c>
      <c r="H69" s="34">
        <v>378.00164793021997</v>
      </c>
      <c r="I69" s="34">
        <v>378.00180581325003</v>
      </c>
      <c r="J69" s="34">
        <v>378.00183043948999</v>
      </c>
      <c r="K69" s="34">
        <v>378.00214959585003</v>
      </c>
      <c r="L69" s="34">
        <v>378.00297272814993</v>
      </c>
      <c r="M69" s="34">
        <v>378.00425354817997</v>
      </c>
      <c r="N69" s="34">
        <v>780.75887718113995</v>
      </c>
      <c r="O69" s="34">
        <v>780.75893221535</v>
      </c>
      <c r="P69" s="34">
        <v>780.75893844303005</v>
      </c>
      <c r="Q69" s="34">
        <v>780.75895799569992</v>
      </c>
      <c r="R69" s="34">
        <v>874.36634601125002</v>
      </c>
      <c r="S69" s="34">
        <v>874.36665966043006</v>
      </c>
      <c r="T69" s="34">
        <v>1053.0567851990997</v>
      </c>
      <c r="U69" s="34">
        <v>1053.0568005441498</v>
      </c>
      <c r="V69" s="34">
        <v>1053.0568404075898</v>
      </c>
      <c r="W69" s="34">
        <v>1378.0098810270401</v>
      </c>
      <c r="X69" s="34">
        <v>1378.0100087614298</v>
      </c>
      <c r="Y69" s="34">
        <v>1243.0103986050201</v>
      </c>
      <c r="Z69" s="34">
        <v>1108.0104876567302</v>
      </c>
      <c r="AA69" s="34">
        <v>1108.01061581411</v>
      </c>
    </row>
    <row r="70" spans="1:27" s="30" customFormat="1" x14ac:dyDescent="0.35">
      <c r="A70" s="31" t="s">
        <v>122</v>
      </c>
      <c r="B70" s="31" t="s">
        <v>34</v>
      </c>
      <c r="C70" s="34">
        <v>165.00040943934999</v>
      </c>
      <c r="D70" s="34">
        <v>165.00043329019999</v>
      </c>
      <c r="E70" s="34">
        <v>165.00043332062</v>
      </c>
      <c r="F70" s="34">
        <v>165.00043332652001</v>
      </c>
      <c r="G70" s="34">
        <v>165.00043337753999</v>
      </c>
      <c r="H70" s="34">
        <v>165.00056634309999</v>
      </c>
      <c r="I70" s="34">
        <v>165.00080220789999</v>
      </c>
      <c r="J70" s="34">
        <v>165.00088901654999</v>
      </c>
      <c r="K70" s="34">
        <v>165.00088914553999</v>
      </c>
      <c r="L70" s="34">
        <v>135.00430855849999</v>
      </c>
      <c r="M70" s="34">
        <v>135.00432843760001</v>
      </c>
      <c r="N70" s="34">
        <v>682.86369999999999</v>
      </c>
      <c r="O70" s="34">
        <v>682.86369999999999</v>
      </c>
      <c r="P70" s="34">
        <v>657.86369999999999</v>
      </c>
      <c r="Q70" s="34">
        <v>657.86369999999999</v>
      </c>
      <c r="R70" s="34">
        <v>657.86369999999999</v>
      </c>
      <c r="S70" s="34">
        <v>698.46704</v>
      </c>
      <c r="T70" s="34">
        <v>698.46704</v>
      </c>
      <c r="U70" s="34">
        <v>698.46704</v>
      </c>
      <c r="V70" s="34">
        <v>698.46704</v>
      </c>
      <c r="W70" s="34">
        <v>957.2364</v>
      </c>
      <c r="X70" s="34">
        <v>957.23644999999999</v>
      </c>
      <c r="Y70" s="34">
        <v>957.23644999999999</v>
      </c>
      <c r="Z70" s="34">
        <v>1648.1093000000001</v>
      </c>
      <c r="AA70" s="34">
        <v>1638.1093000000001</v>
      </c>
    </row>
    <row r="71" spans="1:27" s="30" customFormat="1" x14ac:dyDescent="0.35">
      <c r="A71" s="31" t="s">
        <v>122</v>
      </c>
      <c r="B71" s="31" t="s">
        <v>70</v>
      </c>
      <c r="C71" s="34">
        <v>0</v>
      </c>
      <c r="D71" s="34">
        <v>0</v>
      </c>
      <c r="E71" s="34">
        <v>0</v>
      </c>
      <c r="F71" s="34">
        <v>2.8983322999999998E-4</v>
      </c>
      <c r="G71" s="34">
        <v>3.1061009999999999E-4</v>
      </c>
      <c r="H71" s="34">
        <v>3.3341632999999999E-4</v>
      </c>
      <c r="I71" s="34">
        <v>3.5243918E-4</v>
      </c>
      <c r="J71" s="34">
        <v>3.6818871999999997E-4</v>
      </c>
      <c r="K71" s="34">
        <v>3.9368207000000001E-4</v>
      </c>
      <c r="L71" s="34">
        <v>4.3852772999999998E-4</v>
      </c>
      <c r="M71" s="34">
        <v>4.5614473999999999E-4</v>
      </c>
      <c r="N71" s="34">
        <v>6.2316800000000001E-4</v>
      </c>
      <c r="O71" s="34">
        <v>6.3046643999999997E-4</v>
      </c>
      <c r="P71" s="34">
        <v>6.4426070000000004E-4</v>
      </c>
      <c r="Q71" s="34">
        <v>7.8193429999999996E-4</v>
      </c>
      <c r="R71" s="34">
        <v>8.6396425999999901E-4</v>
      </c>
      <c r="S71" s="34">
        <v>1.7222667000000001E-3</v>
      </c>
      <c r="T71" s="34">
        <v>1.7326139999999999E-3</v>
      </c>
      <c r="U71" s="34">
        <v>1.7410829E-3</v>
      </c>
      <c r="V71" s="34">
        <v>1.7487669E-3</v>
      </c>
      <c r="W71" s="34">
        <v>2.0526848000000002E-3</v>
      </c>
      <c r="X71" s="34">
        <v>2.0692444000000002E-3</v>
      </c>
      <c r="Y71" s="34">
        <v>2.0735126000000002E-3</v>
      </c>
      <c r="Z71" s="34">
        <v>2.6119132999999901E-3</v>
      </c>
      <c r="AA71" s="34">
        <v>2.6237594E-3</v>
      </c>
    </row>
    <row r="72" spans="1:27" s="30" customFormat="1" x14ac:dyDescent="0.35">
      <c r="A72" s="31" t="s">
        <v>122</v>
      </c>
      <c r="B72" s="31" t="s">
        <v>52</v>
      </c>
      <c r="C72" s="34">
        <v>33.060001373291001</v>
      </c>
      <c r="D72" s="34">
        <v>28.889999389648398</v>
      </c>
      <c r="E72" s="34">
        <v>25.4300003051757</v>
      </c>
      <c r="F72" s="34">
        <v>30.9799995422363</v>
      </c>
      <c r="G72" s="34">
        <v>36.770000457763601</v>
      </c>
      <c r="H72" s="34">
        <v>42.599998474121001</v>
      </c>
      <c r="I72" s="34">
        <v>48.409999847412102</v>
      </c>
      <c r="J72" s="34">
        <v>53.990001678466797</v>
      </c>
      <c r="K72" s="34">
        <v>62.369998931884702</v>
      </c>
      <c r="L72" s="34">
        <v>67.150001525878906</v>
      </c>
      <c r="M72" s="34">
        <v>71.099998474121094</v>
      </c>
      <c r="N72" s="34">
        <v>75.089996337890597</v>
      </c>
      <c r="O72" s="34">
        <v>78.889999389648395</v>
      </c>
      <c r="P72" s="34">
        <v>84.650001525878906</v>
      </c>
      <c r="Q72" s="34">
        <v>93.819999694824205</v>
      </c>
      <c r="R72" s="34">
        <v>99.879997253417898</v>
      </c>
      <c r="S72" s="34">
        <v>106.51000213623</v>
      </c>
      <c r="T72" s="34">
        <v>114.27999877929599</v>
      </c>
      <c r="U72" s="34">
        <v>123.199996948242</v>
      </c>
      <c r="V72" s="34">
        <v>127.09999847412099</v>
      </c>
      <c r="W72" s="34">
        <v>130.97999572753901</v>
      </c>
      <c r="X72" s="34">
        <v>134.88999938964801</v>
      </c>
      <c r="Y72" s="34">
        <v>138.89999389648401</v>
      </c>
      <c r="Z72" s="34">
        <v>142.88000488281199</v>
      </c>
      <c r="AA72" s="34">
        <v>147.009994506835</v>
      </c>
    </row>
    <row r="73" spans="1:27" s="30" customFormat="1" x14ac:dyDescent="0.35">
      <c r="A73" s="38" t="s">
        <v>127</v>
      </c>
      <c r="B73" s="38"/>
      <c r="C73" s="35">
        <v>5453.4001377493387</v>
      </c>
      <c r="D73" s="35">
        <v>5333.4037769882088</v>
      </c>
      <c r="E73" s="35">
        <v>5153.4046527999235</v>
      </c>
      <c r="F73" s="35">
        <v>5153.4047078316016</v>
      </c>
      <c r="G73" s="35">
        <v>5153.4048975705764</v>
      </c>
      <c r="H73" s="35">
        <v>5153.4053384647686</v>
      </c>
      <c r="I73" s="35">
        <v>5153.4055149693177</v>
      </c>
      <c r="J73" s="35">
        <v>5153.4063240819278</v>
      </c>
      <c r="K73" s="35">
        <v>5062.6072967073997</v>
      </c>
      <c r="L73" s="35">
        <v>4610.6094659829105</v>
      </c>
      <c r="M73" s="35">
        <v>4610.6107978185601</v>
      </c>
      <c r="N73" s="35">
        <v>5834.0013190456903</v>
      </c>
      <c r="O73" s="35">
        <v>5640.8038738213882</v>
      </c>
      <c r="P73" s="35">
        <v>5640.803946638729</v>
      </c>
      <c r="Q73" s="35">
        <v>4738.2942033177906</v>
      </c>
      <c r="R73" s="35">
        <v>4647.1027804500627</v>
      </c>
      <c r="S73" s="35">
        <v>4893.6511259874424</v>
      </c>
      <c r="T73" s="35">
        <v>5437.3828895624829</v>
      </c>
      <c r="U73" s="35">
        <v>5129.0669924117929</v>
      </c>
      <c r="V73" s="35">
        <v>5090.0670628987518</v>
      </c>
      <c r="W73" s="35">
        <v>5517.894679283243</v>
      </c>
      <c r="X73" s="35">
        <v>5517.8949643156939</v>
      </c>
      <c r="Y73" s="35">
        <v>5263.5370691463131</v>
      </c>
      <c r="Z73" s="35">
        <v>5238.707813960732</v>
      </c>
      <c r="AA73" s="35">
        <v>4895.5080263725758</v>
      </c>
    </row>
    <row r="74" spans="1:27" s="30" customFormat="1" x14ac:dyDescent="0.35"/>
    <row r="75" spans="1:27" s="30" customFormat="1"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s="30" customFormat="1"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s="30" customFormat="1"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s="30" customFormat="1" x14ac:dyDescent="0.35">
      <c r="A78" s="31" t="s">
        <v>123</v>
      </c>
      <c r="B78" s="31" t="s">
        <v>18</v>
      </c>
      <c r="C78" s="34">
        <v>208</v>
      </c>
      <c r="D78" s="34">
        <v>208</v>
      </c>
      <c r="E78" s="34">
        <v>208</v>
      </c>
      <c r="F78" s="34">
        <v>208</v>
      </c>
      <c r="G78" s="34">
        <v>208</v>
      </c>
      <c r="H78" s="34">
        <v>208.00010160477001</v>
      </c>
      <c r="I78" s="34">
        <v>208.00010339323001</v>
      </c>
      <c r="J78" s="34">
        <v>208.00010874479599</v>
      </c>
      <c r="K78" s="34">
        <v>208.00012267756</v>
      </c>
      <c r="L78" s="34">
        <v>208.00013726220001</v>
      </c>
      <c r="M78" s="34">
        <v>208.00013735249999</v>
      </c>
      <c r="N78" s="34">
        <v>208.00016977519999</v>
      </c>
      <c r="O78" s="34">
        <v>208.0001720514</v>
      </c>
      <c r="P78" s="34">
        <v>208.00017220327999</v>
      </c>
      <c r="Q78" s="34">
        <v>208.00017332582999</v>
      </c>
      <c r="R78" s="34">
        <v>208.00019691288</v>
      </c>
      <c r="S78" s="34">
        <v>208.00024835957001</v>
      </c>
      <c r="T78" s="34">
        <v>208.00026114249999</v>
      </c>
      <c r="U78" s="34">
        <v>208.00027909140999</v>
      </c>
      <c r="V78" s="34">
        <v>208.00027918196</v>
      </c>
      <c r="W78" s="34">
        <v>208.00033561794999</v>
      </c>
      <c r="X78" s="34">
        <v>208.00033694922001</v>
      </c>
      <c r="Y78" s="34">
        <v>208.0003372868</v>
      </c>
      <c r="Z78" s="34">
        <v>208.0003399798</v>
      </c>
      <c r="AA78" s="34">
        <v>208.00034145842</v>
      </c>
    </row>
    <row r="79" spans="1:27" s="30" customFormat="1"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s="30" customFormat="1" x14ac:dyDescent="0.35">
      <c r="A80" s="31" t="s">
        <v>123</v>
      </c>
      <c r="B80" s="31" t="s">
        <v>63</v>
      </c>
      <c r="C80" s="34">
        <v>178.00012564586001</v>
      </c>
      <c r="D80" s="34">
        <v>178.00012923335001</v>
      </c>
      <c r="E80" s="34">
        <v>178.00013803388001</v>
      </c>
      <c r="F80" s="34">
        <v>178.00014587927001</v>
      </c>
      <c r="G80" s="34">
        <v>178.00015286062001</v>
      </c>
      <c r="H80" s="34">
        <v>178.00016236543999</v>
      </c>
      <c r="I80" s="34">
        <v>178.00017163761001</v>
      </c>
      <c r="J80" s="34">
        <v>178.00018193897</v>
      </c>
      <c r="K80" s="34">
        <v>178.0001936873</v>
      </c>
      <c r="L80" s="34">
        <v>178.00020718415999</v>
      </c>
      <c r="M80" s="34">
        <v>178.00021682323001</v>
      </c>
      <c r="N80" s="34">
        <v>178.00023347761999</v>
      </c>
      <c r="O80" s="34">
        <v>178.00024881100001</v>
      </c>
      <c r="P80" s="34">
        <v>178.00025956004001</v>
      </c>
      <c r="Q80" s="34">
        <v>178.00027585423001</v>
      </c>
      <c r="R80" s="34">
        <v>178.00029505996</v>
      </c>
      <c r="S80" s="34">
        <v>178.00035957680001</v>
      </c>
      <c r="T80" s="34">
        <v>178.00036305226999</v>
      </c>
      <c r="U80" s="34">
        <v>178.00046887094999</v>
      </c>
      <c r="V80" s="34">
        <v>58.000471925420001</v>
      </c>
      <c r="W80" s="34">
        <v>58.000506215030001</v>
      </c>
      <c r="X80" s="34">
        <v>58.000509946199998</v>
      </c>
      <c r="Y80" s="34">
        <v>58.000513434299997</v>
      </c>
      <c r="Z80" s="34">
        <v>58.000682592739999</v>
      </c>
      <c r="AA80" s="34">
        <v>58.000687648000003</v>
      </c>
    </row>
    <row r="81" spans="1:27" s="30" customFormat="1" x14ac:dyDescent="0.35">
      <c r="A81" s="31" t="s">
        <v>123</v>
      </c>
      <c r="B81" s="31" t="s">
        <v>62</v>
      </c>
      <c r="C81" s="34">
        <v>2176.5000038146973</v>
      </c>
      <c r="D81" s="34">
        <v>2176.5000038146973</v>
      </c>
      <c r="E81" s="34">
        <v>2176.5000038146973</v>
      </c>
      <c r="F81" s="34">
        <v>2176.5000038146973</v>
      </c>
      <c r="G81" s="34">
        <v>2176.5000038146973</v>
      </c>
      <c r="H81" s="34">
        <v>2176.5000038146973</v>
      </c>
      <c r="I81" s="34">
        <v>2176.5000038146973</v>
      </c>
      <c r="J81" s="34">
        <v>2176.5000038146973</v>
      </c>
      <c r="K81" s="34">
        <v>2176.5000038146973</v>
      </c>
      <c r="L81" s="34">
        <v>2176.5000038146973</v>
      </c>
      <c r="M81" s="34">
        <v>2176.5000038146973</v>
      </c>
      <c r="N81" s="34">
        <v>2176.5000038146973</v>
      </c>
      <c r="O81" s="34">
        <v>2176.5000038146973</v>
      </c>
      <c r="P81" s="34">
        <v>2176.5000038146973</v>
      </c>
      <c r="Q81" s="34">
        <v>2176.5000038146973</v>
      </c>
      <c r="R81" s="34">
        <v>2176.5000038146973</v>
      </c>
      <c r="S81" s="34">
        <v>2176.5000038146973</v>
      </c>
      <c r="T81" s="34">
        <v>2176.5000038146973</v>
      </c>
      <c r="U81" s="34">
        <v>2176.5000038146973</v>
      </c>
      <c r="V81" s="34">
        <v>2176.5000038146973</v>
      </c>
      <c r="W81" s="34">
        <v>2176.5000038146973</v>
      </c>
      <c r="X81" s="34">
        <v>2176.5000038146973</v>
      </c>
      <c r="Y81" s="34">
        <v>2176.5000038146973</v>
      </c>
      <c r="Z81" s="34">
        <v>2176.5000038146973</v>
      </c>
      <c r="AA81" s="34">
        <v>2176.5000038146973</v>
      </c>
    </row>
    <row r="82" spans="1:27" s="30" customFormat="1" x14ac:dyDescent="0.35">
      <c r="A82" s="31" t="s">
        <v>123</v>
      </c>
      <c r="B82" s="31" t="s">
        <v>66</v>
      </c>
      <c r="C82" s="34">
        <v>573.20000457763604</v>
      </c>
      <c r="D82" s="34">
        <v>573.20086506713596</v>
      </c>
      <c r="E82" s="34">
        <v>573.2014142876161</v>
      </c>
      <c r="F82" s="34">
        <v>573.20142495740595</v>
      </c>
      <c r="G82" s="34">
        <v>573.20142687360612</v>
      </c>
      <c r="H82" s="34">
        <v>573.20145596803616</v>
      </c>
      <c r="I82" s="34">
        <v>573.2014628141161</v>
      </c>
      <c r="J82" s="34">
        <v>573.20177759413605</v>
      </c>
      <c r="K82" s="34">
        <v>573.20246102029603</v>
      </c>
      <c r="L82" s="34">
        <v>573.20350977757607</v>
      </c>
      <c r="M82" s="34">
        <v>573.20351165473619</v>
      </c>
      <c r="N82" s="34">
        <v>914.65588763006599</v>
      </c>
      <c r="O82" s="34">
        <v>914.65591314243602</v>
      </c>
      <c r="P82" s="34">
        <v>914.65591609253602</v>
      </c>
      <c r="Q82" s="34">
        <v>914.655921199006</v>
      </c>
      <c r="R82" s="34">
        <v>1473.2129651108362</v>
      </c>
      <c r="S82" s="34">
        <v>1510.8755801454349</v>
      </c>
      <c r="T82" s="34">
        <v>1593.2105519744359</v>
      </c>
      <c r="U82" s="34">
        <v>1593.2105728206359</v>
      </c>
      <c r="V82" s="34">
        <v>1593.210576026836</v>
      </c>
      <c r="W82" s="34">
        <v>1731.2298956600362</v>
      </c>
      <c r="X82" s="34">
        <v>1731.2299220867351</v>
      </c>
      <c r="Y82" s="34">
        <v>1731.229928517635</v>
      </c>
      <c r="Z82" s="34">
        <v>1577.6299351882201</v>
      </c>
      <c r="AA82" s="34">
        <v>1577.6299825369201</v>
      </c>
    </row>
    <row r="83" spans="1:27" s="30" customFormat="1" x14ac:dyDescent="0.35">
      <c r="A83" s="31" t="s">
        <v>123</v>
      </c>
      <c r="B83" s="31" t="s">
        <v>65</v>
      </c>
      <c r="C83" s="34">
        <v>0</v>
      </c>
      <c r="D83" s="34">
        <v>1.0500073E-4</v>
      </c>
      <c r="E83" s="34">
        <v>1.1059843E-4</v>
      </c>
      <c r="F83" s="34">
        <v>1.1064851999999899E-4</v>
      </c>
      <c r="G83" s="34">
        <v>1.5246642999999999E-4</v>
      </c>
      <c r="H83" s="34">
        <v>2.1702095E-4</v>
      </c>
      <c r="I83" s="34">
        <v>2.2627155999999999E-4</v>
      </c>
      <c r="J83" s="34">
        <v>2.3251964999999999E-4</v>
      </c>
      <c r="K83" s="34">
        <v>3.4116977000000001E-4</v>
      </c>
      <c r="L83" s="34">
        <v>5.9224220000000005E-4</v>
      </c>
      <c r="M83" s="34">
        <v>5.9252890000000003E-4</v>
      </c>
      <c r="N83" s="34">
        <v>9.3918319999999997E-4</v>
      </c>
      <c r="O83" s="34">
        <v>9.3953280000000003E-4</v>
      </c>
      <c r="P83" s="34">
        <v>9.39609E-4</v>
      </c>
      <c r="Q83" s="34">
        <v>9.3987699999999999E-4</v>
      </c>
      <c r="R83" s="34">
        <v>9.4441719999999998E-4</v>
      </c>
      <c r="S83" s="34">
        <v>9.5390139999999997E-4</v>
      </c>
      <c r="T83" s="34">
        <v>1.0662043E-3</v>
      </c>
      <c r="U83" s="34">
        <v>1.0673188000000001E-3</v>
      </c>
      <c r="V83" s="34">
        <v>1.0677753999999999E-3</v>
      </c>
      <c r="W83" s="34">
        <v>1.4094273000000001E-3</v>
      </c>
      <c r="X83" s="34">
        <v>1.4601516E-3</v>
      </c>
      <c r="Y83" s="34">
        <v>1.4608897E-3</v>
      </c>
      <c r="Z83" s="34">
        <v>1.467564E-3</v>
      </c>
      <c r="AA83" s="34">
        <v>1.4706704999999901E-3</v>
      </c>
    </row>
    <row r="84" spans="1:27" s="30" customFormat="1" x14ac:dyDescent="0.35">
      <c r="A84" s="31" t="s">
        <v>123</v>
      </c>
      <c r="B84" s="31" t="s">
        <v>34</v>
      </c>
      <c r="C84" s="34">
        <v>3.2669923000000001E-4</v>
      </c>
      <c r="D84" s="34">
        <v>3.3111140000000001E-4</v>
      </c>
      <c r="E84" s="34">
        <v>3.311279E-4</v>
      </c>
      <c r="F84" s="34">
        <v>3.311368E-4</v>
      </c>
      <c r="G84" s="34">
        <v>3.3155282000000002E-4</v>
      </c>
      <c r="H84" s="34">
        <v>5.0438489999999996E-4</v>
      </c>
      <c r="I84" s="34">
        <v>6.9223250000000004E-4</v>
      </c>
      <c r="J84" s="34">
        <v>7.6485129999999998E-4</v>
      </c>
      <c r="K84" s="34">
        <v>7.6494406999999998E-4</v>
      </c>
      <c r="L84" s="34">
        <v>1.7705236E-3</v>
      </c>
      <c r="M84" s="34">
        <v>1.9772091999999998E-3</v>
      </c>
      <c r="N84" s="34">
        <v>2.3692144999999999E-3</v>
      </c>
      <c r="O84" s="34">
        <v>2.3710762999999998E-3</v>
      </c>
      <c r="P84" s="34">
        <v>2.3715855E-3</v>
      </c>
      <c r="Q84" s="34">
        <v>2.3719309999999999E-3</v>
      </c>
      <c r="R84" s="34">
        <v>2.3720954E-3</v>
      </c>
      <c r="S84" s="34">
        <v>2.5021791999999998E-3</v>
      </c>
      <c r="T84" s="34">
        <v>2.5026152999999998E-3</v>
      </c>
      <c r="U84" s="34">
        <v>3.8178273999999999E-3</v>
      </c>
      <c r="V84" s="34">
        <v>3.8273592999999999E-3</v>
      </c>
      <c r="W84" s="34">
        <v>4.2224293999999999E-3</v>
      </c>
      <c r="X84" s="34">
        <v>4.2380266999999996E-3</v>
      </c>
      <c r="Y84" s="34">
        <v>4.2727776000000004E-3</v>
      </c>
      <c r="Z84" s="34">
        <v>5.0828239999999997E-3</v>
      </c>
      <c r="AA84" s="34">
        <v>5.1160729999999996E-3</v>
      </c>
    </row>
    <row r="85" spans="1:27" s="30" customFormat="1" x14ac:dyDescent="0.35">
      <c r="A85" s="31" t="s">
        <v>123</v>
      </c>
      <c r="B85" s="31" t="s">
        <v>70</v>
      </c>
      <c r="C85" s="34">
        <v>0</v>
      </c>
      <c r="D85" s="34">
        <v>0</v>
      </c>
      <c r="E85" s="34">
        <v>0</v>
      </c>
      <c r="F85" s="34">
        <v>4.9873439999999995E-4</v>
      </c>
      <c r="G85" s="34">
        <v>5.6015066E-4</v>
      </c>
      <c r="H85" s="34">
        <v>5.7869589999999895E-4</v>
      </c>
      <c r="I85" s="34">
        <v>6.1671714999999997E-4</v>
      </c>
      <c r="J85" s="34">
        <v>6.5171136999999995E-4</v>
      </c>
      <c r="K85" s="34">
        <v>6.7327819999999999E-4</v>
      </c>
      <c r="L85" s="34">
        <v>6.9181630000000004E-4</v>
      </c>
      <c r="M85" s="34">
        <v>7.7666720000000005E-4</v>
      </c>
      <c r="N85" s="34">
        <v>8.5418600000000005E-4</v>
      </c>
      <c r="O85" s="34">
        <v>8.8489949999999895E-4</v>
      </c>
      <c r="P85" s="34">
        <v>9.5372619999999997E-4</v>
      </c>
      <c r="Q85" s="34">
        <v>1.0278457999999999E-3</v>
      </c>
      <c r="R85" s="34">
        <v>1.5750043E-3</v>
      </c>
      <c r="S85" s="34">
        <v>2.7245149999999998E-3</v>
      </c>
      <c r="T85" s="34">
        <v>2.7562415000000002E-3</v>
      </c>
      <c r="U85" s="34">
        <v>4.8146990000000004E-3</v>
      </c>
      <c r="V85" s="34">
        <v>4.8282476999999997E-3</v>
      </c>
      <c r="W85" s="34">
        <v>5.5289393999999898E-3</v>
      </c>
      <c r="X85" s="34">
        <v>5.5432957999999996E-3</v>
      </c>
      <c r="Y85" s="34">
        <v>5.5564509999999996E-3</v>
      </c>
      <c r="Z85" s="34">
        <v>5.5716927000000003E-3</v>
      </c>
      <c r="AA85" s="34">
        <v>5.5841950000000001E-3</v>
      </c>
    </row>
    <row r="86" spans="1:27" s="30" customFormat="1" x14ac:dyDescent="0.35">
      <c r="A86" s="31" t="s">
        <v>123</v>
      </c>
      <c r="B86" s="31" t="s">
        <v>52</v>
      </c>
      <c r="C86" s="34">
        <v>2.21000003814697</v>
      </c>
      <c r="D86" s="34">
        <v>2.25</v>
      </c>
      <c r="E86" s="34">
        <v>2.2599999904632502</v>
      </c>
      <c r="F86" s="34">
        <v>3.3900001049041699</v>
      </c>
      <c r="G86" s="34">
        <v>4.63000011444091</v>
      </c>
      <c r="H86" s="34">
        <v>5.9000000953674299</v>
      </c>
      <c r="I86" s="34">
        <v>7.3499999046325604</v>
      </c>
      <c r="J86" s="34">
        <v>8.8699998855590803</v>
      </c>
      <c r="K86" s="34">
        <v>12.1099996566772</v>
      </c>
      <c r="L86" s="34">
        <v>12.9099998474121</v>
      </c>
      <c r="M86" s="34">
        <v>13.9700002670288</v>
      </c>
      <c r="N86" s="34">
        <v>15.6800003051757</v>
      </c>
      <c r="O86" s="34">
        <v>16.899999618530199</v>
      </c>
      <c r="P86" s="34">
        <v>19.530000686645501</v>
      </c>
      <c r="Q86" s="34">
        <v>22.879999160766602</v>
      </c>
      <c r="R86" s="34">
        <v>24.629999160766602</v>
      </c>
      <c r="S86" s="34">
        <v>26.459999084472599</v>
      </c>
      <c r="T86" s="34">
        <v>28.4899997711181</v>
      </c>
      <c r="U86" s="34">
        <v>30.709999084472599</v>
      </c>
      <c r="V86" s="34">
        <v>31.690000534057599</v>
      </c>
      <c r="W86" s="34">
        <v>32.549999237060497</v>
      </c>
      <c r="X86" s="34">
        <v>33.380001068115199</v>
      </c>
      <c r="Y86" s="34">
        <v>34.209999084472599</v>
      </c>
      <c r="Z86" s="34">
        <v>35.020000457763601</v>
      </c>
      <c r="AA86" s="34">
        <v>35.849998474121001</v>
      </c>
    </row>
    <row r="87" spans="1:27" s="30" customFormat="1" x14ac:dyDescent="0.35">
      <c r="A87" s="38" t="s">
        <v>127</v>
      </c>
      <c r="B87" s="38"/>
      <c r="C87" s="35">
        <v>3135.700134038193</v>
      </c>
      <c r="D87" s="35">
        <v>3135.7011031159132</v>
      </c>
      <c r="E87" s="35">
        <v>3135.7016667346234</v>
      </c>
      <c r="F87" s="35">
        <v>3135.7016852998931</v>
      </c>
      <c r="G87" s="35">
        <v>3135.7017360153532</v>
      </c>
      <c r="H87" s="35">
        <v>3135.7019407738931</v>
      </c>
      <c r="I87" s="35">
        <v>3135.7019679312134</v>
      </c>
      <c r="J87" s="35">
        <v>3135.7023046122495</v>
      </c>
      <c r="K87" s="35">
        <v>3135.7031223696231</v>
      </c>
      <c r="L87" s="35">
        <v>3135.7044502808335</v>
      </c>
      <c r="M87" s="35">
        <v>3135.7044621740638</v>
      </c>
      <c r="N87" s="35">
        <v>3477.1572338807832</v>
      </c>
      <c r="O87" s="35">
        <v>3477.1572773523335</v>
      </c>
      <c r="P87" s="35">
        <v>3477.1572912795536</v>
      </c>
      <c r="Q87" s="35">
        <v>3477.1573140707633</v>
      </c>
      <c r="R87" s="35">
        <v>4035.7144053155735</v>
      </c>
      <c r="S87" s="35">
        <v>4073.3771457979024</v>
      </c>
      <c r="T87" s="35">
        <v>4155.7122461882027</v>
      </c>
      <c r="U87" s="35">
        <v>4155.7123919164933</v>
      </c>
      <c r="V87" s="35">
        <v>4035.7123987243131</v>
      </c>
      <c r="W87" s="35">
        <v>4173.7321507350134</v>
      </c>
      <c r="X87" s="35">
        <v>4173.7322329484532</v>
      </c>
      <c r="Y87" s="35">
        <v>4173.7322439431318</v>
      </c>
      <c r="Z87" s="35">
        <v>4020.1324291394571</v>
      </c>
      <c r="AA87" s="35">
        <v>4020.1324861285375</v>
      </c>
    </row>
    <row r="88" spans="1:27" s="30" customFormat="1" collapsed="1" x14ac:dyDescent="0.3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row>
    <row r="89" spans="1:27" s="30" customFormat="1" x14ac:dyDescent="0.3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row>
    <row r="90" spans="1:27" s="30" customFormat="1" x14ac:dyDescent="0.35">
      <c r="A90" s="18" t="s">
        <v>124</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row>
    <row r="91" spans="1:27" s="30" customFormat="1" x14ac:dyDescent="0.35">
      <c r="A91" s="19" t="s">
        <v>117</v>
      </c>
      <c r="B91" s="19" t="s">
        <v>118</v>
      </c>
      <c r="C91" s="19" t="s">
        <v>75</v>
      </c>
      <c r="D91" s="19" t="s">
        <v>82</v>
      </c>
      <c r="E91" s="19" t="s">
        <v>83</v>
      </c>
      <c r="F91" s="19" t="s">
        <v>84</v>
      </c>
      <c r="G91" s="19" t="s">
        <v>85</v>
      </c>
      <c r="H91" s="19" t="s">
        <v>86</v>
      </c>
      <c r="I91" s="19" t="s">
        <v>87</v>
      </c>
      <c r="J91" s="19" t="s">
        <v>88</v>
      </c>
      <c r="K91" s="19" t="s">
        <v>89</v>
      </c>
      <c r="L91" s="19" t="s">
        <v>90</v>
      </c>
      <c r="M91" s="19" t="s">
        <v>91</v>
      </c>
      <c r="N91" s="19" t="s">
        <v>92</v>
      </c>
      <c r="O91" s="19" t="s">
        <v>93</v>
      </c>
      <c r="P91" s="19" t="s">
        <v>94</v>
      </c>
      <c r="Q91" s="19" t="s">
        <v>95</v>
      </c>
      <c r="R91" s="19" t="s">
        <v>96</v>
      </c>
      <c r="S91" s="19" t="s">
        <v>97</v>
      </c>
      <c r="T91" s="19" t="s">
        <v>98</v>
      </c>
      <c r="U91" s="19" t="s">
        <v>99</v>
      </c>
      <c r="V91" s="19" t="s">
        <v>100</v>
      </c>
      <c r="W91" s="19" t="s">
        <v>101</v>
      </c>
      <c r="X91" s="19" t="s">
        <v>102</v>
      </c>
      <c r="Y91" s="19" t="s">
        <v>103</v>
      </c>
      <c r="Z91" s="19" t="s">
        <v>104</v>
      </c>
      <c r="AA91" s="19" t="s">
        <v>105</v>
      </c>
    </row>
    <row r="92" spans="1:27" s="30" customFormat="1" x14ac:dyDescent="0.35">
      <c r="A92" s="31" t="s">
        <v>38</v>
      </c>
      <c r="B92" s="31" t="s">
        <v>67</v>
      </c>
      <c r="C92" s="34">
        <v>342.33356405374599</v>
      </c>
      <c r="D92" s="34">
        <v>362.33359614329595</v>
      </c>
      <c r="E92" s="34">
        <v>362.33359629936598</v>
      </c>
      <c r="F92" s="34">
        <v>362.33359637137602</v>
      </c>
      <c r="G92" s="34">
        <v>362.33359814903599</v>
      </c>
      <c r="H92" s="34">
        <v>362.33507440563602</v>
      </c>
      <c r="I92" s="34">
        <v>362.33657851986601</v>
      </c>
      <c r="J92" s="34">
        <v>362.33741247871603</v>
      </c>
      <c r="K92" s="34">
        <v>362.33741363725596</v>
      </c>
      <c r="L92" s="34">
        <v>985.52424004700606</v>
      </c>
      <c r="M92" s="34">
        <v>985.52468507420599</v>
      </c>
      <c r="N92" s="34">
        <v>3267.1204401093064</v>
      </c>
      <c r="O92" s="34">
        <v>3404.4315721980997</v>
      </c>
      <c r="P92" s="34">
        <v>3379.4315730291</v>
      </c>
      <c r="Q92" s="34">
        <v>4419.3630636039998</v>
      </c>
      <c r="R92" s="34">
        <v>4419.3627639281985</v>
      </c>
      <c r="S92" s="34">
        <v>4459.966534279899</v>
      </c>
      <c r="T92" s="34">
        <v>4459.9665351243984</v>
      </c>
      <c r="U92" s="34">
        <v>4459.9679063918993</v>
      </c>
      <c r="V92" s="34">
        <v>4459.9679206086994</v>
      </c>
      <c r="W92" s="34">
        <v>6319.4988535117</v>
      </c>
      <c r="X92" s="34">
        <v>6574.5683243413987</v>
      </c>
      <c r="Y92" s="34">
        <v>6574.5687345145998</v>
      </c>
      <c r="Z92" s="34">
        <v>7700.6296572479987</v>
      </c>
      <c r="AA92" s="34">
        <v>7690.6297947144985</v>
      </c>
    </row>
    <row r="93" spans="1:27" collapsed="1" x14ac:dyDescent="0.35">
      <c r="A93" s="31" t="s">
        <v>38</v>
      </c>
      <c r="B93" s="31" t="s">
        <v>113</v>
      </c>
      <c r="C93" s="34">
        <v>1330</v>
      </c>
      <c r="D93" s="34">
        <v>1330</v>
      </c>
      <c r="E93" s="34">
        <v>1330</v>
      </c>
      <c r="F93" s="34">
        <v>1330.0036890886199</v>
      </c>
      <c r="G93" s="34">
        <v>3370.0039062220999</v>
      </c>
      <c r="H93" s="34">
        <v>3370.0040642980298</v>
      </c>
      <c r="I93" s="34">
        <v>3370.0042366134703</v>
      </c>
      <c r="J93" s="34">
        <v>3370.0044370504907</v>
      </c>
      <c r="K93" s="34">
        <v>3370.0047115605298</v>
      </c>
      <c r="L93" s="34">
        <v>3370.0052620224892</v>
      </c>
      <c r="M93" s="34">
        <v>3370.0054667404102</v>
      </c>
      <c r="N93" s="34">
        <v>3370.0076825215501</v>
      </c>
      <c r="O93" s="34">
        <v>3370.00780760314</v>
      </c>
      <c r="P93" s="34">
        <v>3370.0079612627096</v>
      </c>
      <c r="Q93" s="34">
        <v>3370.0120861668001</v>
      </c>
      <c r="R93" s="34">
        <v>3370.01611328136</v>
      </c>
      <c r="S93" s="34">
        <v>4875.5354139779001</v>
      </c>
      <c r="T93" s="34">
        <v>4875.5355387399986</v>
      </c>
      <c r="U93" s="34">
        <v>4875.5401396218995</v>
      </c>
      <c r="V93" s="34">
        <v>4875.5402936959008</v>
      </c>
      <c r="W93" s="34">
        <v>5079.8610237013008</v>
      </c>
      <c r="X93" s="34">
        <v>5079.8611490716003</v>
      </c>
      <c r="Y93" s="34">
        <v>5079.8611835586007</v>
      </c>
      <c r="Z93" s="34">
        <v>6061.4756399404005</v>
      </c>
      <c r="AA93" s="34">
        <v>6061.4757257013998</v>
      </c>
    </row>
    <row r="94" spans="1:27" x14ac:dyDescent="0.35">
      <c r="A94" s="31" t="s">
        <v>38</v>
      </c>
      <c r="B94" s="31" t="s">
        <v>72</v>
      </c>
      <c r="C94" s="34">
        <v>111.18000219762301</v>
      </c>
      <c r="D94" s="34">
        <v>111.16000090539434</v>
      </c>
      <c r="E94" s="34">
        <v>111.33000206947295</v>
      </c>
      <c r="F94" s="34">
        <v>162.02000010013558</v>
      </c>
      <c r="G94" s="34">
        <v>220.43999648094155</v>
      </c>
      <c r="H94" s="34">
        <v>280.50000017881371</v>
      </c>
      <c r="I94" s="34">
        <v>348.62000381946496</v>
      </c>
      <c r="J94" s="34">
        <v>422.24000835418678</v>
      </c>
      <c r="K94" s="34">
        <v>567.38998997211331</v>
      </c>
      <c r="L94" s="34">
        <v>609.6599948406199</v>
      </c>
      <c r="M94" s="34">
        <v>665.34000980853807</v>
      </c>
      <c r="N94" s="34">
        <v>733.79999005794286</v>
      </c>
      <c r="O94" s="34">
        <v>796.55999708175466</v>
      </c>
      <c r="P94" s="34">
        <v>901.56001353263775</v>
      </c>
      <c r="Q94" s="34">
        <v>1042.9500203132618</v>
      </c>
      <c r="R94" s="34">
        <v>1129.8999900817855</v>
      </c>
      <c r="S94" s="34">
        <v>1219.3500051498399</v>
      </c>
      <c r="T94" s="34">
        <v>1324.5600366592389</v>
      </c>
      <c r="U94" s="34">
        <v>1443.7099881172164</v>
      </c>
      <c r="V94" s="34">
        <v>1507.8000059127799</v>
      </c>
      <c r="W94" s="34">
        <v>1567.6099872589102</v>
      </c>
      <c r="X94" s="34">
        <v>1625.4500112533551</v>
      </c>
      <c r="Y94" s="34">
        <v>1684.0999984741188</v>
      </c>
      <c r="Z94" s="34">
        <v>1743.0699815750113</v>
      </c>
      <c r="AA94" s="34">
        <v>1804.0600013732881</v>
      </c>
    </row>
    <row r="95" spans="1:27" collapsed="1" x14ac:dyDescent="0.35"/>
    <row r="96" spans="1:27" x14ac:dyDescent="0.35">
      <c r="A96" s="19" t="s">
        <v>117</v>
      </c>
      <c r="B96" s="19" t="s">
        <v>118</v>
      </c>
      <c r="C96" s="19" t="s">
        <v>75</v>
      </c>
      <c r="D96" s="19" t="s">
        <v>82</v>
      </c>
      <c r="E96" s="19" t="s">
        <v>83</v>
      </c>
      <c r="F96" s="19" t="s">
        <v>84</v>
      </c>
      <c r="G96" s="19" t="s">
        <v>85</v>
      </c>
      <c r="H96" s="19" t="s">
        <v>86</v>
      </c>
      <c r="I96" s="19" t="s">
        <v>87</v>
      </c>
      <c r="J96" s="19" t="s">
        <v>88</v>
      </c>
      <c r="K96" s="19" t="s">
        <v>89</v>
      </c>
      <c r="L96" s="19" t="s">
        <v>90</v>
      </c>
      <c r="M96" s="19" t="s">
        <v>91</v>
      </c>
      <c r="N96" s="19" t="s">
        <v>92</v>
      </c>
      <c r="O96" s="19" t="s">
        <v>93</v>
      </c>
      <c r="P96" s="19" t="s">
        <v>94</v>
      </c>
      <c r="Q96" s="19" t="s">
        <v>95</v>
      </c>
      <c r="R96" s="19" t="s">
        <v>96</v>
      </c>
      <c r="S96" s="19" t="s">
        <v>97</v>
      </c>
      <c r="T96" s="19" t="s">
        <v>98</v>
      </c>
      <c r="U96" s="19" t="s">
        <v>99</v>
      </c>
      <c r="V96" s="19" t="s">
        <v>100</v>
      </c>
      <c r="W96" s="19" t="s">
        <v>101</v>
      </c>
      <c r="X96" s="19" t="s">
        <v>102</v>
      </c>
      <c r="Y96" s="19" t="s">
        <v>103</v>
      </c>
      <c r="Z96" s="19" t="s">
        <v>104</v>
      </c>
      <c r="AA96" s="19" t="s">
        <v>105</v>
      </c>
    </row>
    <row r="97" spans="1:27" x14ac:dyDescent="0.35">
      <c r="A97" s="31" t="s">
        <v>119</v>
      </c>
      <c r="B97" s="31" t="s">
        <v>67</v>
      </c>
      <c r="C97" s="34">
        <v>2.1418534100000001E-3</v>
      </c>
      <c r="D97" s="34">
        <v>2.1430071299999996E-3</v>
      </c>
      <c r="E97" s="34">
        <v>2.1430853399999989E-3</v>
      </c>
      <c r="F97" s="34">
        <v>2.1431257099999977E-3</v>
      </c>
      <c r="G97" s="34">
        <v>2.14387565E-3</v>
      </c>
      <c r="H97" s="34">
        <v>2.92209119E-3</v>
      </c>
      <c r="I97" s="34">
        <v>3.5495481999999979E-3</v>
      </c>
      <c r="J97" s="34">
        <v>3.91301492E-3</v>
      </c>
      <c r="K97" s="34">
        <v>3.9135003099999973E-3</v>
      </c>
      <c r="L97" s="34">
        <v>653.18128377240009</v>
      </c>
      <c r="M97" s="34">
        <v>653.18145186380002</v>
      </c>
      <c r="N97" s="34">
        <v>2386.8668320881002</v>
      </c>
      <c r="O97" s="34">
        <v>2386.8670324397999</v>
      </c>
      <c r="P97" s="34">
        <v>2386.8670326726001</v>
      </c>
      <c r="Q97" s="34">
        <v>2929.6468628439989</v>
      </c>
      <c r="R97" s="34">
        <v>2929.6465629647992</v>
      </c>
      <c r="S97" s="34">
        <v>2929.6468631663993</v>
      </c>
      <c r="T97" s="34">
        <v>2929.6468634746989</v>
      </c>
      <c r="U97" s="34">
        <v>2929.6469188138994</v>
      </c>
      <c r="V97" s="34">
        <v>2929.6469224573993</v>
      </c>
      <c r="W97" s="34">
        <v>3826.1132377213003</v>
      </c>
      <c r="X97" s="34">
        <v>4081.1821161276989</v>
      </c>
      <c r="Y97" s="34">
        <v>4081.1824628209997</v>
      </c>
      <c r="Z97" s="34">
        <v>4081.2222744239989</v>
      </c>
      <c r="AA97" s="34">
        <v>4081.2223386414989</v>
      </c>
    </row>
    <row r="98" spans="1:27" x14ac:dyDescent="0.35">
      <c r="A98" s="31" t="s">
        <v>119</v>
      </c>
      <c r="B98" s="31" t="s">
        <v>113</v>
      </c>
      <c r="C98" s="34">
        <v>840</v>
      </c>
      <c r="D98" s="34">
        <v>840</v>
      </c>
      <c r="E98" s="34">
        <v>840</v>
      </c>
      <c r="F98" s="34">
        <v>840.00207507368998</v>
      </c>
      <c r="G98" s="34">
        <v>2880.0021327343602</v>
      </c>
      <c r="H98" s="34">
        <v>2880.0021876459</v>
      </c>
      <c r="I98" s="34">
        <v>2880.00224137744</v>
      </c>
      <c r="J98" s="34">
        <v>2880.0023166121</v>
      </c>
      <c r="K98" s="34">
        <v>2880.0023926252402</v>
      </c>
      <c r="L98" s="34">
        <v>2880.0027887620899</v>
      </c>
      <c r="M98" s="34">
        <v>2880.0028646375699</v>
      </c>
      <c r="N98" s="34">
        <v>2880.0039613981498</v>
      </c>
      <c r="O98" s="34">
        <v>2880.0039943573001</v>
      </c>
      <c r="P98" s="34">
        <v>2880.00404153811</v>
      </c>
      <c r="Q98" s="34">
        <v>2880.0067486479002</v>
      </c>
      <c r="R98" s="34">
        <v>2880.0089966593</v>
      </c>
      <c r="S98" s="34">
        <v>3781.2665663746002</v>
      </c>
      <c r="T98" s="34">
        <v>3781.2666191694998</v>
      </c>
      <c r="U98" s="34">
        <v>3781.2676948386998</v>
      </c>
      <c r="V98" s="34">
        <v>3781.2677159113</v>
      </c>
      <c r="W98" s="34">
        <v>3985.5830496788003</v>
      </c>
      <c r="X98" s="34">
        <v>3985.5830788908997</v>
      </c>
      <c r="Y98" s="34">
        <v>3985.5830901170002</v>
      </c>
      <c r="Z98" s="34">
        <v>4115.5009563344001</v>
      </c>
      <c r="AA98" s="34">
        <v>4115.5009677469998</v>
      </c>
    </row>
    <row r="99" spans="1:27" x14ac:dyDescent="0.35">
      <c r="A99" s="31" t="s">
        <v>119</v>
      </c>
      <c r="B99" s="31" t="s">
        <v>72</v>
      </c>
      <c r="C99" s="34">
        <v>40.529999718069945</v>
      </c>
      <c r="D99" s="34">
        <v>42.740000829100552</v>
      </c>
      <c r="E99" s="34">
        <v>44.510000705718909</v>
      </c>
      <c r="F99" s="34">
        <v>67.170000910758915</v>
      </c>
      <c r="G99" s="34">
        <v>92.809996366500826</v>
      </c>
      <c r="H99" s="34">
        <v>119.03999871015537</v>
      </c>
      <c r="I99" s="34">
        <v>148.92000162601414</v>
      </c>
      <c r="J99" s="34">
        <v>182.50000190734838</v>
      </c>
      <c r="K99" s="34">
        <v>247.94999229907938</v>
      </c>
      <c r="L99" s="34">
        <v>264.56999468803286</v>
      </c>
      <c r="M99" s="34">
        <v>290.81000435352212</v>
      </c>
      <c r="N99" s="34">
        <v>320.05999219417464</v>
      </c>
      <c r="O99" s="34">
        <v>347.07999563217095</v>
      </c>
      <c r="P99" s="34">
        <v>390.23000216484036</v>
      </c>
      <c r="Q99" s="34">
        <v>448.62001657485899</v>
      </c>
      <c r="R99" s="34">
        <v>482.91999244689885</v>
      </c>
      <c r="S99" s="34">
        <v>520.01998805999733</v>
      </c>
      <c r="T99" s="34">
        <v>562.70001125335671</v>
      </c>
      <c r="U99" s="34">
        <v>610.25998353958073</v>
      </c>
      <c r="V99" s="34">
        <v>634.77999591827313</v>
      </c>
      <c r="W99" s="34">
        <v>657.54001426696766</v>
      </c>
      <c r="X99" s="34">
        <v>679.59001445770207</v>
      </c>
      <c r="Y99" s="34">
        <v>701.81001281738224</v>
      </c>
      <c r="Z99" s="34">
        <v>724.03997135162342</v>
      </c>
      <c r="AA99" s="34">
        <v>746.8399925231929</v>
      </c>
    </row>
    <row r="101" spans="1:27" x14ac:dyDescent="0.35">
      <c r="A101" s="19" t="s">
        <v>117</v>
      </c>
      <c r="B101" s="19" t="s">
        <v>118</v>
      </c>
      <c r="C101" s="19" t="s">
        <v>75</v>
      </c>
      <c r="D101" s="19" t="s">
        <v>82</v>
      </c>
      <c r="E101" s="19" t="s">
        <v>83</v>
      </c>
      <c r="F101" s="19" t="s">
        <v>84</v>
      </c>
      <c r="G101" s="19" t="s">
        <v>85</v>
      </c>
      <c r="H101" s="19" t="s">
        <v>86</v>
      </c>
      <c r="I101" s="19" t="s">
        <v>87</v>
      </c>
      <c r="J101" s="19" t="s">
        <v>88</v>
      </c>
      <c r="K101" s="19" t="s">
        <v>89</v>
      </c>
      <c r="L101" s="19" t="s">
        <v>90</v>
      </c>
      <c r="M101" s="19" t="s">
        <v>91</v>
      </c>
      <c r="N101" s="19" t="s">
        <v>92</v>
      </c>
      <c r="O101" s="19" t="s">
        <v>93</v>
      </c>
      <c r="P101" s="19" t="s">
        <v>94</v>
      </c>
      <c r="Q101" s="19" t="s">
        <v>95</v>
      </c>
      <c r="R101" s="19" t="s">
        <v>96</v>
      </c>
      <c r="S101" s="19" t="s">
        <v>97</v>
      </c>
      <c r="T101" s="19" t="s">
        <v>98</v>
      </c>
      <c r="U101" s="19" t="s">
        <v>99</v>
      </c>
      <c r="V101" s="19" t="s">
        <v>100</v>
      </c>
      <c r="W101" s="19" t="s">
        <v>101</v>
      </c>
      <c r="X101" s="19" t="s">
        <v>102</v>
      </c>
      <c r="Y101" s="19" t="s">
        <v>103</v>
      </c>
      <c r="Z101" s="19" t="s">
        <v>104</v>
      </c>
      <c r="AA101" s="19" t="s">
        <v>105</v>
      </c>
    </row>
    <row r="102" spans="1:27" x14ac:dyDescent="0.35">
      <c r="A102" s="31" t="s">
        <v>120</v>
      </c>
      <c r="B102" s="31" t="s">
        <v>67</v>
      </c>
      <c r="C102" s="34">
        <v>102.0003335255</v>
      </c>
      <c r="D102" s="34">
        <v>122.00033483391999</v>
      </c>
      <c r="E102" s="34">
        <v>122.00033485034</v>
      </c>
      <c r="F102" s="34">
        <v>122.0003348588</v>
      </c>
      <c r="G102" s="34">
        <v>122.00033507022</v>
      </c>
      <c r="H102" s="34">
        <v>122.00052432704</v>
      </c>
      <c r="I102" s="34">
        <v>122.00074227236</v>
      </c>
      <c r="J102" s="34">
        <v>122.00096269674</v>
      </c>
      <c r="K102" s="34">
        <v>122.00096301652999</v>
      </c>
      <c r="L102" s="34">
        <v>122.00334268180001</v>
      </c>
      <c r="M102" s="34">
        <v>122.00336264329999</v>
      </c>
      <c r="N102" s="34">
        <v>122.050110426</v>
      </c>
      <c r="O102" s="34">
        <v>314.69103999999999</v>
      </c>
      <c r="P102" s="34">
        <v>314.69103999999999</v>
      </c>
      <c r="Q102" s="34">
        <v>811.84270000000004</v>
      </c>
      <c r="R102" s="34">
        <v>811.84270000000004</v>
      </c>
      <c r="S102" s="34">
        <v>811.84270000000004</v>
      </c>
      <c r="T102" s="34">
        <v>811.84270000000004</v>
      </c>
      <c r="U102" s="34">
        <v>811.84270000000004</v>
      </c>
      <c r="V102" s="34">
        <v>811.84270000000004</v>
      </c>
      <c r="W102" s="34">
        <v>1516.1329000000001</v>
      </c>
      <c r="X102" s="34">
        <v>1516.1333999999999</v>
      </c>
      <c r="Y102" s="34">
        <v>1516.1333999999999</v>
      </c>
      <c r="Z102" s="34">
        <v>1614.8280999999999</v>
      </c>
      <c r="AA102" s="34">
        <v>1614.8280999999999</v>
      </c>
    </row>
    <row r="103" spans="1:27" x14ac:dyDescent="0.35">
      <c r="A103" s="31" t="s">
        <v>120</v>
      </c>
      <c r="B103" s="31" t="s">
        <v>113</v>
      </c>
      <c r="C103" s="34">
        <v>490</v>
      </c>
      <c r="D103" s="34">
        <v>490</v>
      </c>
      <c r="E103" s="34">
        <v>490</v>
      </c>
      <c r="F103" s="34">
        <v>490.00039523139998</v>
      </c>
      <c r="G103" s="34">
        <v>490.00041889443003</v>
      </c>
      <c r="H103" s="34">
        <v>490.0004525356</v>
      </c>
      <c r="I103" s="34">
        <v>490.00048404810002</v>
      </c>
      <c r="J103" s="34">
        <v>490.00052432605003</v>
      </c>
      <c r="K103" s="34">
        <v>490.00065963796999</v>
      </c>
      <c r="L103" s="34">
        <v>490.00066150919997</v>
      </c>
      <c r="M103" s="34">
        <v>490.00066735050001</v>
      </c>
      <c r="N103" s="34">
        <v>490.00103878469997</v>
      </c>
      <c r="O103" s="34">
        <v>490.0010842264</v>
      </c>
      <c r="P103" s="34">
        <v>490.00109805549999</v>
      </c>
      <c r="Q103" s="34">
        <v>490.00195559039997</v>
      </c>
      <c r="R103" s="34">
        <v>490.00309272020002</v>
      </c>
      <c r="S103" s="34">
        <v>1094.2622999999999</v>
      </c>
      <c r="T103" s="34">
        <v>1094.2622999999999</v>
      </c>
      <c r="U103" s="34">
        <v>1094.2622999999999</v>
      </c>
      <c r="V103" s="34">
        <v>1094.2624000000001</v>
      </c>
      <c r="W103" s="34">
        <v>1094.2626</v>
      </c>
      <c r="X103" s="34">
        <v>1094.2626299999999</v>
      </c>
      <c r="Y103" s="34">
        <v>1094.2626299999999</v>
      </c>
      <c r="Z103" s="34">
        <v>1307.9178000000002</v>
      </c>
      <c r="AA103" s="34">
        <v>1307.91785</v>
      </c>
    </row>
    <row r="104" spans="1:27" x14ac:dyDescent="0.35">
      <c r="A104" s="31" t="s">
        <v>120</v>
      </c>
      <c r="B104" s="31" t="s">
        <v>72</v>
      </c>
      <c r="C104" s="34">
        <v>16.9300003051757</v>
      </c>
      <c r="D104" s="34">
        <v>18.0100002288818</v>
      </c>
      <c r="E104" s="34">
        <v>18.6800003051757</v>
      </c>
      <c r="F104" s="34">
        <v>28.889999389648398</v>
      </c>
      <c r="G104" s="34">
        <v>41.270000457763601</v>
      </c>
      <c r="H104" s="34">
        <v>53.400001525878899</v>
      </c>
      <c r="I104" s="34">
        <v>68.260002136230398</v>
      </c>
      <c r="J104" s="34">
        <v>84.400001525878906</v>
      </c>
      <c r="K104" s="34">
        <v>116.790000915527</v>
      </c>
      <c r="L104" s="34">
        <v>125.720001220703</v>
      </c>
      <c r="M104" s="34">
        <v>137.38999938964801</v>
      </c>
      <c r="N104" s="34">
        <v>151.66000366210901</v>
      </c>
      <c r="O104" s="34">
        <v>166.30999755859301</v>
      </c>
      <c r="P104" s="34">
        <v>186.69000244140599</v>
      </c>
      <c r="Q104" s="34">
        <v>214.38000488281199</v>
      </c>
      <c r="R104" s="34">
        <v>236.16000366210901</v>
      </c>
      <c r="S104" s="34">
        <v>254.38000488281199</v>
      </c>
      <c r="T104" s="34">
        <v>277.95001220703102</v>
      </c>
      <c r="U104" s="34">
        <v>305.54000854492102</v>
      </c>
      <c r="V104" s="34">
        <v>320.72000122070301</v>
      </c>
      <c r="W104" s="34">
        <v>335.29998779296801</v>
      </c>
      <c r="X104" s="34">
        <v>349.86999511718699</v>
      </c>
      <c r="Y104" s="34">
        <v>364.829986572265</v>
      </c>
      <c r="Z104" s="34">
        <v>380</v>
      </c>
      <c r="AA104" s="34">
        <v>395.82000732421801</v>
      </c>
    </row>
    <row r="106" spans="1:27" x14ac:dyDescent="0.35">
      <c r="A106" s="19" t="s">
        <v>117</v>
      </c>
      <c r="B106" s="19" t="s">
        <v>118</v>
      </c>
      <c r="C106" s="19" t="s">
        <v>75</v>
      </c>
      <c r="D106" s="19" t="s">
        <v>82</v>
      </c>
      <c r="E106" s="19" t="s">
        <v>83</v>
      </c>
      <c r="F106" s="19" t="s">
        <v>84</v>
      </c>
      <c r="G106" s="19" t="s">
        <v>85</v>
      </c>
      <c r="H106" s="19" t="s">
        <v>86</v>
      </c>
      <c r="I106" s="19" t="s">
        <v>87</v>
      </c>
      <c r="J106" s="19" t="s">
        <v>88</v>
      </c>
      <c r="K106" s="19" t="s">
        <v>89</v>
      </c>
      <c r="L106" s="19" t="s">
        <v>90</v>
      </c>
      <c r="M106" s="19" t="s">
        <v>91</v>
      </c>
      <c r="N106" s="19" t="s">
        <v>92</v>
      </c>
      <c r="O106" s="19" t="s">
        <v>93</v>
      </c>
      <c r="P106" s="19" t="s">
        <v>94</v>
      </c>
      <c r="Q106" s="19" t="s">
        <v>95</v>
      </c>
      <c r="R106" s="19" t="s">
        <v>96</v>
      </c>
      <c r="S106" s="19" t="s">
        <v>97</v>
      </c>
      <c r="T106" s="19" t="s">
        <v>98</v>
      </c>
      <c r="U106" s="19" t="s">
        <v>99</v>
      </c>
      <c r="V106" s="19" t="s">
        <v>100</v>
      </c>
      <c r="W106" s="19" t="s">
        <v>101</v>
      </c>
      <c r="X106" s="19" t="s">
        <v>102</v>
      </c>
      <c r="Y106" s="19" t="s">
        <v>103</v>
      </c>
      <c r="Z106" s="19" t="s">
        <v>104</v>
      </c>
      <c r="AA106" s="19" t="s">
        <v>105</v>
      </c>
    </row>
    <row r="107" spans="1:27" x14ac:dyDescent="0.35">
      <c r="A107" s="31" t="s">
        <v>121</v>
      </c>
      <c r="B107" s="31" t="s">
        <v>67</v>
      </c>
      <c r="C107" s="34">
        <v>75.330352536256001</v>
      </c>
      <c r="D107" s="34">
        <v>75.330353900646003</v>
      </c>
      <c r="E107" s="34">
        <v>75.330353915166</v>
      </c>
      <c r="F107" s="34">
        <v>75.330353923545999</v>
      </c>
      <c r="G107" s="34">
        <v>75.330354272805991</v>
      </c>
      <c r="H107" s="34">
        <v>75.330557259405992</v>
      </c>
      <c r="I107" s="34">
        <v>75.330792258906001</v>
      </c>
      <c r="J107" s="34">
        <v>75.330882899206003</v>
      </c>
      <c r="K107" s="34">
        <v>75.330883030805992</v>
      </c>
      <c r="L107" s="34">
        <v>75.333534510706002</v>
      </c>
      <c r="M107" s="34">
        <v>75.333564920306003</v>
      </c>
      <c r="N107" s="34">
        <v>75.337428380706001</v>
      </c>
      <c r="O107" s="34">
        <v>20.007428682</v>
      </c>
      <c r="P107" s="34">
        <v>20.007428771000001</v>
      </c>
      <c r="Q107" s="34">
        <v>20.007428828999998</v>
      </c>
      <c r="R107" s="34">
        <v>20.007428868000002</v>
      </c>
      <c r="S107" s="34">
        <v>20.007428934299998</v>
      </c>
      <c r="T107" s="34">
        <v>20.007429034400001</v>
      </c>
      <c r="U107" s="34">
        <v>20.0074297506</v>
      </c>
      <c r="V107" s="34">
        <v>20.007430792000001</v>
      </c>
      <c r="W107" s="34">
        <v>20.012093361000002</v>
      </c>
      <c r="X107" s="34">
        <v>20.012120187000001</v>
      </c>
      <c r="Y107" s="34">
        <v>20.012148916000001</v>
      </c>
      <c r="Z107" s="34">
        <v>356.4649</v>
      </c>
      <c r="AA107" s="34">
        <v>356.46494000000001</v>
      </c>
    </row>
    <row r="108" spans="1:27" x14ac:dyDescent="0.35">
      <c r="A108" s="31" t="s">
        <v>121</v>
      </c>
      <c r="B108" s="31" t="s">
        <v>113</v>
      </c>
      <c r="C108" s="34">
        <v>0</v>
      </c>
      <c r="D108" s="34">
        <v>0</v>
      </c>
      <c r="E108" s="34">
        <v>0</v>
      </c>
      <c r="F108" s="34">
        <v>4.3021589999999902E-4</v>
      </c>
      <c r="G108" s="34">
        <v>4.8383254999999998E-4</v>
      </c>
      <c r="H108" s="34">
        <v>5.1200430000000003E-4</v>
      </c>
      <c r="I108" s="34">
        <v>5.4203159999999999E-4</v>
      </c>
      <c r="J108" s="34">
        <v>5.7621224999999997E-4</v>
      </c>
      <c r="K108" s="34">
        <v>5.9233704999999998E-4</v>
      </c>
      <c r="L108" s="34">
        <v>6.8140716999999995E-4</v>
      </c>
      <c r="M108" s="34">
        <v>7.0194039999999902E-4</v>
      </c>
      <c r="N108" s="34">
        <v>1.2049846999999999E-3</v>
      </c>
      <c r="O108" s="34">
        <v>1.2136535E-3</v>
      </c>
      <c r="P108" s="34">
        <v>1.2236822000000001E-3</v>
      </c>
      <c r="Q108" s="34">
        <v>1.5721483999999999E-3</v>
      </c>
      <c r="R108" s="34">
        <v>1.5849332999999901E-3</v>
      </c>
      <c r="S108" s="34">
        <v>2.1008215999999999E-3</v>
      </c>
      <c r="T108" s="34">
        <v>2.130715E-3</v>
      </c>
      <c r="U108" s="34">
        <v>3.5890013000000002E-3</v>
      </c>
      <c r="V108" s="34">
        <v>3.6007700000000001E-3</v>
      </c>
      <c r="W108" s="34">
        <v>7.79239829999999E-3</v>
      </c>
      <c r="X108" s="34">
        <v>7.8276405E-3</v>
      </c>
      <c r="Y108" s="34">
        <v>7.8334779999999996E-3</v>
      </c>
      <c r="Z108" s="34">
        <v>638.04870000000005</v>
      </c>
      <c r="AA108" s="34">
        <v>638.04870000000005</v>
      </c>
    </row>
    <row r="109" spans="1:27" x14ac:dyDescent="0.35">
      <c r="A109" s="31" t="s">
        <v>121</v>
      </c>
      <c r="B109" s="31" t="s">
        <v>72</v>
      </c>
      <c r="C109" s="34">
        <v>18.4500007629394</v>
      </c>
      <c r="D109" s="34">
        <v>19.270000457763601</v>
      </c>
      <c r="E109" s="34">
        <v>20.4500007629394</v>
      </c>
      <c r="F109" s="34">
        <v>31.590000152587798</v>
      </c>
      <c r="G109" s="34">
        <v>44.959999084472599</v>
      </c>
      <c r="H109" s="34">
        <v>59.560001373291001</v>
      </c>
      <c r="I109" s="34">
        <v>75.680000305175696</v>
      </c>
      <c r="J109" s="34">
        <v>92.480003356933594</v>
      </c>
      <c r="K109" s="34">
        <v>128.169998168945</v>
      </c>
      <c r="L109" s="34">
        <v>139.30999755859301</v>
      </c>
      <c r="M109" s="34">
        <v>152.07000732421801</v>
      </c>
      <c r="N109" s="34">
        <v>171.30999755859301</v>
      </c>
      <c r="O109" s="34">
        <v>187.38000488281199</v>
      </c>
      <c r="P109" s="34">
        <v>220.46000671386699</v>
      </c>
      <c r="Q109" s="34">
        <v>263.25</v>
      </c>
      <c r="R109" s="34">
        <v>286.30999755859301</v>
      </c>
      <c r="S109" s="34">
        <v>311.98001098632801</v>
      </c>
      <c r="T109" s="34">
        <v>341.14001464843699</v>
      </c>
      <c r="U109" s="34">
        <v>374</v>
      </c>
      <c r="V109" s="34">
        <v>393.510009765625</v>
      </c>
      <c r="W109" s="34">
        <v>411.239990234375</v>
      </c>
      <c r="X109" s="34">
        <v>427.72000122070301</v>
      </c>
      <c r="Y109" s="34">
        <v>444.350006103515</v>
      </c>
      <c r="Z109" s="34">
        <v>461.13000488281199</v>
      </c>
      <c r="AA109" s="34">
        <v>478.54000854492102</v>
      </c>
    </row>
    <row r="111" spans="1:27" x14ac:dyDescent="0.35">
      <c r="A111" s="19" t="s">
        <v>117</v>
      </c>
      <c r="B111" s="19" t="s">
        <v>118</v>
      </c>
      <c r="C111" s="19" t="s">
        <v>75</v>
      </c>
      <c r="D111" s="19" t="s">
        <v>82</v>
      </c>
      <c r="E111" s="19" t="s">
        <v>83</v>
      </c>
      <c r="F111" s="19" t="s">
        <v>84</v>
      </c>
      <c r="G111" s="19" t="s">
        <v>85</v>
      </c>
      <c r="H111" s="19" t="s">
        <v>86</v>
      </c>
      <c r="I111" s="19" t="s">
        <v>87</v>
      </c>
      <c r="J111" s="19" t="s">
        <v>88</v>
      </c>
      <c r="K111" s="19" t="s">
        <v>89</v>
      </c>
      <c r="L111" s="19" t="s">
        <v>90</v>
      </c>
      <c r="M111" s="19" t="s">
        <v>91</v>
      </c>
      <c r="N111" s="19" t="s">
        <v>92</v>
      </c>
      <c r="O111" s="19" t="s">
        <v>93</v>
      </c>
      <c r="P111" s="19" t="s">
        <v>94</v>
      </c>
      <c r="Q111" s="19" t="s">
        <v>95</v>
      </c>
      <c r="R111" s="19" t="s">
        <v>96</v>
      </c>
      <c r="S111" s="19" t="s">
        <v>97</v>
      </c>
      <c r="T111" s="19" t="s">
        <v>98</v>
      </c>
      <c r="U111" s="19" t="s">
        <v>99</v>
      </c>
      <c r="V111" s="19" t="s">
        <v>100</v>
      </c>
      <c r="W111" s="19" t="s">
        <v>101</v>
      </c>
      <c r="X111" s="19" t="s">
        <v>102</v>
      </c>
      <c r="Y111" s="19" t="s">
        <v>103</v>
      </c>
      <c r="Z111" s="19" t="s">
        <v>104</v>
      </c>
      <c r="AA111" s="19" t="s">
        <v>105</v>
      </c>
    </row>
    <row r="112" spans="1:27" x14ac:dyDescent="0.35">
      <c r="A112" s="31" t="s">
        <v>122</v>
      </c>
      <c r="B112" s="31" t="s">
        <v>67</v>
      </c>
      <c r="C112" s="34">
        <v>165.00040943934999</v>
      </c>
      <c r="D112" s="34">
        <v>165.00043329019999</v>
      </c>
      <c r="E112" s="34">
        <v>165.00043332062</v>
      </c>
      <c r="F112" s="34">
        <v>165.00043332652001</v>
      </c>
      <c r="G112" s="34">
        <v>165.00043337753999</v>
      </c>
      <c r="H112" s="34">
        <v>165.00056634309999</v>
      </c>
      <c r="I112" s="34">
        <v>165.00080220789999</v>
      </c>
      <c r="J112" s="34">
        <v>165.00088901654999</v>
      </c>
      <c r="K112" s="34">
        <v>165.00088914553999</v>
      </c>
      <c r="L112" s="34">
        <v>135.00430855849999</v>
      </c>
      <c r="M112" s="34">
        <v>135.00432843760001</v>
      </c>
      <c r="N112" s="34">
        <v>682.86369999999999</v>
      </c>
      <c r="O112" s="34">
        <v>682.86369999999999</v>
      </c>
      <c r="P112" s="34">
        <v>657.86369999999999</v>
      </c>
      <c r="Q112" s="34">
        <v>657.86369999999999</v>
      </c>
      <c r="R112" s="34">
        <v>657.86369999999999</v>
      </c>
      <c r="S112" s="34">
        <v>698.46704</v>
      </c>
      <c r="T112" s="34">
        <v>698.46704</v>
      </c>
      <c r="U112" s="34">
        <v>698.46704</v>
      </c>
      <c r="V112" s="34">
        <v>698.46704</v>
      </c>
      <c r="W112" s="34">
        <v>957.2364</v>
      </c>
      <c r="X112" s="34">
        <v>957.23644999999999</v>
      </c>
      <c r="Y112" s="34">
        <v>957.23644999999999</v>
      </c>
      <c r="Z112" s="34">
        <v>1648.1093000000001</v>
      </c>
      <c r="AA112" s="34">
        <v>1638.1093000000001</v>
      </c>
    </row>
    <row r="113" spans="1:27" x14ac:dyDescent="0.35">
      <c r="A113" s="31" t="s">
        <v>122</v>
      </c>
      <c r="B113" s="31" t="s">
        <v>113</v>
      </c>
      <c r="C113" s="34">
        <v>0</v>
      </c>
      <c r="D113" s="34">
        <v>0</v>
      </c>
      <c r="E113" s="34">
        <v>0</v>
      </c>
      <c r="F113" s="34">
        <v>2.8983322999999998E-4</v>
      </c>
      <c r="G113" s="34">
        <v>3.1061009999999999E-4</v>
      </c>
      <c r="H113" s="34">
        <v>3.3341632999999999E-4</v>
      </c>
      <c r="I113" s="34">
        <v>3.5243918E-4</v>
      </c>
      <c r="J113" s="34">
        <v>3.6818871999999997E-4</v>
      </c>
      <c r="K113" s="34">
        <v>3.9368207000000001E-4</v>
      </c>
      <c r="L113" s="34">
        <v>4.3852772999999998E-4</v>
      </c>
      <c r="M113" s="34">
        <v>4.5614473999999999E-4</v>
      </c>
      <c r="N113" s="34">
        <v>6.2316800000000001E-4</v>
      </c>
      <c r="O113" s="34">
        <v>6.3046643999999997E-4</v>
      </c>
      <c r="P113" s="34">
        <v>6.4426070000000004E-4</v>
      </c>
      <c r="Q113" s="34">
        <v>7.8193429999999996E-4</v>
      </c>
      <c r="R113" s="34">
        <v>8.6396425999999901E-4</v>
      </c>
      <c r="S113" s="34">
        <v>1.7222667000000001E-3</v>
      </c>
      <c r="T113" s="34">
        <v>1.7326139999999999E-3</v>
      </c>
      <c r="U113" s="34">
        <v>1.7410829E-3</v>
      </c>
      <c r="V113" s="34">
        <v>1.7487669E-3</v>
      </c>
      <c r="W113" s="34">
        <v>2.0526848000000002E-3</v>
      </c>
      <c r="X113" s="34">
        <v>2.0692444000000002E-3</v>
      </c>
      <c r="Y113" s="34">
        <v>2.0735126000000002E-3</v>
      </c>
      <c r="Z113" s="34">
        <v>2.6119132999999901E-3</v>
      </c>
      <c r="AA113" s="34">
        <v>2.6237594E-3</v>
      </c>
    </row>
    <row r="114" spans="1:27" x14ac:dyDescent="0.35">
      <c r="A114" s="31" t="s">
        <v>122</v>
      </c>
      <c r="B114" s="31" t="s">
        <v>72</v>
      </c>
      <c r="C114" s="34">
        <v>33.060001373291001</v>
      </c>
      <c r="D114" s="34">
        <v>28.889999389648398</v>
      </c>
      <c r="E114" s="34">
        <v>25.4300003051757</v>
      </c>
      <c r="F114" s="34">
        <v>30.9799995422363</v>
      </c>
      <c r="G114" s="34">
        <v>36.770000457763601</v>
      </c>
      <c r="H114" s="34">
        <v>42.599998474121001</v>
      </c>
      <c r="I114" s="34">
        <v>48.409999847412102</v>
      </c>
      <c r="J114" s="34">
        <v>53.990001678466797</v>
      </c>
      <c r="K114" s="34">
        <v>62.369998931884702</v>
      </c>
      <c r="L114" s="34">
        <v>67.150001525878906</v>
      </c>
      <c r="M114" s="34">
        <v>71.099998474121094</v>
      </c>
      <c r="N114" s="34">
        <v>75.089996337890597</v>
      </c>
      <c r="O114" s="34">
        <v>78.889999389648395</v>
      </c>
      <c r="P114" s="34">
        <v>84.650001525878906</v>
      </c>
      <c r="Q114" s="34">
        <v>93.819999694824205</v>
      </c>
      <c r="R114" s="34">
        <v>99.879997253417898</v>
      </c>
      <c r="S114" s="34">
        <v>106.51000213623</v>
      </c>
      <c r="T114" s="34">
        <v>114.27999877929599</v>
      </c>
      <c r="U114" s="34">
        <v>123.199996948242</v>
      </c>
      <c r="V114" s="34">
        <v>127.09999847412099</v>
      </c>
      <c r="W114" s="34">
        <v>130.97999572753901</v>
      </c>
      <c r="X114" s="34">
        <v>134.88999938964801</v>
      </c>
      <c r="Y114" s="34">
        <v>138.89999389648401</v>
      </c>
      <c r="Z114" s="34">
        <v>142.88000488281199</v>
      </c>
      <c r="AA114" s="34">
        <v>147.009994506835</v>
      </c>
    </row>
    <row r="116" spans="1:27" x14ac:dyDescent="0.35">
      <c r="A116" s="19" t="s">
        <v>117</v>
      </c>
      <c r="B116" s="19" t="s">
        <v>118</v>
      </c>
      <c r="C116" s="19" t="s">
        <v>75</v>
      </c>
      <c r="D116" s="19" t="s">
        <v>82</v>
      </c>
      <c r="E116" s="19" t="s">
        <v>83</v>
      </c>
      <c r="F116" s="19" t="s">
        <v>84</v>
      </c>
      <c r="G116" s="19" t="s">
        <v>85</v>
      </c>
      <c r="H116" s="19" t="s">
        <v>86</v>
      </c>
      <c r="I116" s="19" t="s">
        <v>87</v>
      </c>
      <c r="J116" s="19" t="s">
        <v>88</v>
      </c>
      <c r="K116" s="19" t="s">
        <v>89</v>
      </c>
      <c r="L116" s="19" t="s">
        <v>90</v>
      </c>
      <c r="M116" s="19" t="s">
        <v>91</v>
      </c>
      <c r="N116" s="19" t="s">
        <v>92</v>
      </c>
      <c r="O116" s="19" t="s">
        <v>93</v>
      </c>
      <c r="P116" s="19" t="s">
        <v>94</v>
      </c>
      <c r="Q116" s="19" t="s">
        <v>95</v>
      </c>
      <c r="R116" s="19" t="s">
        <v>96</v>
      </c>
      <c r="S116" s="19" t="s">
        <v>97</v>
      </c>
      <c r="T116" s="19" t="s">
        <v>98</v>
      </c>
      <c r="U116" s="19" t="s">
        <v>99</v>
      </c>
      <c r="V116" s="19" t="s">
        <v>100</v>
      </c>
      <c r="W116" s="19" t="s">
        <v>101</v>
      </c>
      <c r="X116" s="19" t="s">
        <v>102</v>
      </c>
      <c r="Y116" s="19" t="s">
        <v>103</v>
      </c>
      <c r="Z116" s="19" t="s">
        <v>104</v>
      </c>
      <c r="AA116" s="19" t="s">
        <v>105</v>
      </c>
    </row>
    <row r="117" spans="1:27" x14ac:dyDescent="0.35">
      <c r="A117" s="31" t="s">
        <v>123</v>
      </c>
      <c r="B117" s="31" t="s">
        <v>67</v>
      </c>
      <c r="C117" s="34">
        <v>3.2669923000000001E-4</v>
      </c>
      <c r="D117" s="34">
        <v>3.3111140000000001E-4</v>
      </c>
      <c r="E117" s="34">
        <v>3.311279E-4</v>
      </c>
      <c r="F117" s="34">
        <v>3.311368E-4</v>
      </c>
      <c r="G117" s="34">
        <v>3.3155282000000002E-4</v>
      </c>
      <c r="H117" s="34">
        <v>5.0438489999999996E-4</v>
      </c>
      <c r="I117" s="34">
        <v>6.9223250000000004E-4</v>
      </c>
      <c r="J117" s="34">
        <v>7.6485129999999998E-4</v>
      </c>
      <c r="K117" s="34">
        <v>7.6494406999999998E-4</v>
      </c>
      <c r="L117" s="34">
        <v>1.7705236E-3</v>
      </c>
      <c r="M117" s="34">
        <v>1.9772091999999998E-3</v>
      </c>
      <c r="N117" s="34">
        <v>2.3692144999999999E-3</v>
      </c>
      <c r="O117" s="34">
        <v>2.3710762999999998E-3</v>
      </c>
      <c r="P117" s="34">
        <v>2.3715855E-3</v>
      </c>
      <c r="Q117" s="34">
        <v>2.3719309999999999E-3</v>
      </c>
      <c r="R117" s="34">
        <v>2.3720954E-3</v>
      </c>
      <c r="S117" s="34">
        <v>2.5021791999999998E-3</v>
      </c>
      <c r="T117" s="34">
        <v>2.5026152999999998E-3</v>
      </c>
      <c r="U117" s="34">
        <v>3.8178273999999999E-3</v>
      </c>
      <c r="V117" s="34">
        <v>3.8273592999999999E-3</v>
      </c>
      <c r="W117" s="34">
        <v>4.2224293999999999E-3</v>
      </c>
      <c r="X117" s="34">
        <v>4.2380266999999996E-3</v>
      </c>
      <c r="Y117" s="34">
        <v>4.2727776000000004E-3</v>
      </c>
      <c r="Z117" s="34">
        <v>5.0828239999999997E-3</v>
      </c>
      <c r="AA117" s="34">
        <v>5.1160729999999996E-3</v>
      </c>
    </row>
    <row r="118" spans="1:27" x14ac:dyDescent="0.35">
      <c r="A118" s="31" t="s">
        <v>123</v>
      </c>
      <c r="B118" s="31" t="s">
        <v>113</v>
      </c>
      <c r="C118" s="34">
        <v>0</v>
      </c>
      <c r="D118" s="34">
        <v>0</v>
      </c>
      <c r="E118" s="34">
        <v>0</v>
      </c>
      <c r="F118" s="34">
        <v>4.9873439999999995E-4</v>
      </c>
      <c r="G118" s="34">
        <v>5.6015066E-4</v>
      </c>
      <c r="H118" s="34">
        <v>5.7869589999999895E-4</v>
      </c>
      <c r="I118" s="34">
        <v>6.1671714999999997E-4</v>
      </c>
      <c r="J118" s="34">
        <v>6.5171136999999995E-4</v>
      </c>
      <c r="K118" s="34">
        <v>6.7327819999999999E-4</v>
      </c>
      <c r="L118" s="34">
        <v>6.9181630000000004E-4</v>
      </c>
      <c r="M118" s="34">
        <v>7.7666720000000005E-4</v>
      </c>
      <c r="N118" s="34">
        <v>8.5418600000000005E-4</v>
      </c>
      <c r="O118" s="34">
        <v>8.8489949999999895E-4</v>
      </c>
      <c r="P118" s="34">
        <v>9.5372619999999997E-4</v>
      </c>
      <c r="Q118" s="34">
        <v>1.0278457999999999E-3</v>
      </c>
      <c r="R118" s="34">
        <v>1.5750043E-3</v>
      </c>
      <c r="S118" s="34">
        <v>2.7245149999999998E-3</v>
      </c>
      <c r="T118" s="34">
        <v>2.7562415000000002E-3</v>
      </c>
      <c r="U118" s="34">
        <v>4.8146990000000004E-3</v>
      </c>
      <c r="V118" s="34">
        <v>4.8282476999999997E-3</v>
      </c>
      <c r="W118" s="34">
        <v>5.5289393999999898E-3</v>
      </c>
      <c r="X118" s="34">
        <v>5.5432957999999996E-3</v>
      </c>
      <c r="Y118" s="34">
        <v>5.5564509999999996E-3</v>
      </c>
      <c r="Z118" s="34">
        <v>5.5716927000000003E-3</v>
      </c>
      <c r="AA118" s="34">
        <v>5.5841950000000001E-3</v>
      </c>
    </row>
    <row r="119" spans="1:27" x14ac:dyDescent="0.35">
      <c r="A119" s="31" t="s">
        <v>123</v>
      </c>
      <c r="B119" s="31" t="s">
        <v>72</v>
      </c>
      <c r="C119" s="34">
        <v>2.21000003814697</v>
      </c>
      <c r="D119" s="34">
        <v>2.25</v>
      </c>
      <c r="E119" s="34">
        <v>2.2599999904632502</v>
      </c>
      <c r="F119" s="34">
        <v>3.3900001049041699</v>
      </c>
      <c r="G119" s="34">
        <v>4.63000011444091</v>
      </c>
      <c r="H119" s="34">
        <v>5.9000000953674299</v>
      </c>
      <c r="I119" s="34">
        <v>7.3499999046325604</v>
      </c>
      <c r="J119" s="34">
        <v>8.8699998855590803</v>
      </c>
      <c r="K119" s="34">
        <v>12.1099996566772</v>
      </c>
      <c r="L119" s="34">
        <v>12.9099998474121</v>
      </c>
      <c r="M119" s="34">
        <v>13.9700002670288</v>
      </c>
      <c r="N119" s="34">
        <v>15.6800003051757</v>
      </c>
      <c r="O119" s="34">
        <v>16.899999618530199</v>
      </c>
      <c r="P119" s="34">
        <v>19.530000686645501</v>
      </c>
      <c r="Q119" s="34">
        <v>22.879999160766602</v>
      </c>
      <c r="R119" s="34">
        <v>24.629999160766602</v>
      </c>
      <c r="S119" s="34">
        <v>26.459999084472599</v>
      </c>
      <c r="T119" s="34">
        <v>28.4899997711181</v>
      </c>
      <c r="U119" s="34">
        <v>30.709999084472599</v>
      </c>
      <c r="V119" s="34">
        <v>31.690000534057599</v>
      </c>
      <c r="W119" s="34">
        <v>32.549999237060497</v>
      </c>
      <c r="X119" s="34">
        <v>33.380001068115199</v>
      </c>
      <c r="Y119" s="34">
        <v>34.209999084472599</v>
      </c>
      <c r="Z119" s="34">
        <v>35.020000457763601</v>
      </c>
      <c r="AA119" s="34">
        <v>35.849998474121001</v>
      </c>
    </row>
    <row r="122" spans="1:27" x14ac:dyDescent="0.35">
      <c r="A122" s="28" t="s">
        <v>125</v>
      </c>
    </row>
    <row r="123" spans="1:27" x14ac:dyDescent="0.35">
      <c r="A123" s="19" t="s">
        <v>117</v>
      </c>
      <c r="B123" s="19" t="s">
        <v>118</v>
      </c>
      <c r="C123" s="19" t="s">
        <v>75</v>
      </c>
      <c r="D123" s="19" t="s">
        <v>82</v>
      </c>
      <c r="E123" s="19" t="s">
        <v>83</v>
      </c>
      <c r="F123" s="19" t="s">
        <v>84</v>
      </c>
      <c r="G123" s="19" t="s">
        <v>85</v>
      </c>
      <c r="H123" s="19" t="s">
        <v>86</v>
      </c>
      <c r="I123" s="19" t="s">
        <v>87</v>
      </c>
      <c r="J123" s="19" t="s">
        <v>88</v>
      </c>
      <c r="K123" s="19" t="s">
        <v>89</v>
      </c>
      <c r="L123" s="19" t="s">
        <v>90</v>
      </c>
      <c r="M123" s="19" t="s">
        <v>91</v>
      </c>
      <c r="N123" s="19" t="s">
        <v>92</v>
      </c>
      <c r="O123" s="19" t="s">
        <v>93</v>
      </c>
      <c r="P123" s="19" t="s">
        <v>94</v>
      </c>
      <c r="Q123" s="19" t="s">
        <v>95</v>
      </c>
      <c r="R123" s="19" t="s">
        <v>96</v>
      </c>
      <c r="S123" s="19" t="s">
        <v>97</v>
      </c>
      <c r="T123" s="19" t="s">
        <v>98</v>
      </c>
      <c r="U123" s="19" t="s">
        <v>99</v>
      </c>
      <c r="V123" s="19" t="s">
        <v>100</v>
      </c>
      <c r="W123" s="19" t="s">
        <v>101</v>
      </c>
      <c r="X123" s="19" t="s">
        <v>102</v>
      </c>
      <c r="Y123" s="19" t="s">
        <v>103</v>
      </c>
      <c r="Z123" s="19" t="s">
        <v>104</v>
      </c>
      <c r="AA123" s="19" t="s">
        <v>105</v>
      </c>
    </row>
    <row r="124" spans="1:27" x14ac:dyDescent="0.35">
      <c r="A124" s="31" t="s">
        <v>38</v>
      </c>
      <c r="B124" s="31" t="s">
        <v>22</v>
      </c>
      <c r="C124" s="34">
        <v>0</v>
      </c>
      <c r="D124" s="34">
        <v>0</v>
      </c>
      <c r="E124" s="34">
        <v>0</v>
      </c>
      <c r="F124" s="34">
        <v>0</v>
      </c>
      <c r="G124" s="34">
        <v>0</v>
      </c>
      <c r="H124" s="34">
        <v>0</v>
      </c>
      <c r="I124" s="34">
        <v>0</v>
      </c>
      <c r="J124" s="34">
        <v>0</v>
      </c>
      <c r="K124" s="34">
        <v>0</v>
      </c>
      <c r="L124" s="34">
        <v>0</v>
      </c>
      <c r="M124" s="34">
        <v>0</v>
      </c>
      <c r="N124" s="34">
        <v>0</v>
      </c>
      <c r="O124" s="34">
        <v>0</v>
      </c>
      <c r="P124" s="34">
        <v>0</v>
      </c>
      <c r="Q124" s="34">
        <v>0</v>
      </c>
      <c r="R124" s="34">
        <v>0</v>
      </c>
      <c r="S124" s="34">
        <v>0</v>
      </c>
      <c r="T124" s="34">
        <v>0</v>
      </c>
      <c r="U124" s="34">
        <v>0</v>
      </c>
      <c r="V124" s="34">
        <v>0</v>
      </c>
      <c r="W124" s="34">
        <v>0</v>
      </c>
      <c r="X124" s="34">
        <v>0</v>
      </c>
      <c r="Y124" s="34">
        <v>0</v>
      </c>
      <c r="Z124" s="34">
        <v>0</v>
      </c>
      <c r="AA124" s="34">
        <v>0</v>
      </c>
    </row>
    <row r="125" spans="1:27" collapsed="1" x14ac:dyDescent="0.35">
      <c r="A125" s="31" t="s">
        <v>38</v>
      </c>
      <c r="B125" s="31" t="s">
        <v>73</v>
      </c>
      <c r="C125" s="34">
        <v>544.70000000000005</v>
      </c>
      <c r="D125" s="34">
        <v>647.30000000000007</v>
      </c>
      <c r="E125" s="34">
        <v>764.30000000000007</v>
      </c>
      <c r="F125" s="34">
        <v>905.6</v>
      </c>
      <c r="G125" s="34">
        <v>1081.3</v>
      </c>
      <c r="H125" s="34">
        <v>1289.8999999999999</v>
      </c>
      <c r="I125" s="34">
        <v>1455.7</v>
      </c>
      <c r="J125" s="34">
        <v>1635.5</v>
      </c>
      <c r="K125" s="34">
        <v>1925.3</v>
      </c>
      <c r="L125" s="34">
        <v>2247</v>
      </c>
      <c r="M125" s="34">
        <v>2756.6999999999994</v>
      </c>
      <c r="N125" s="34">
        <v>3073.7999999999997</v>
      </c>
      <c r="O125" s="34">
        <v>3416.8</v>
      </c>
      <c r="P125" s="34">
        <v>3717.5</v>
      </c>
      <c r="Q125" s="34">
        <v>4007.2000000000003</v>
      </c>
      <c r="R125" s="34">
        <v>4270.8999999999996</v>
      </c>
      <c r="S125" s="34">
        <v>4520.2</v>
      </c>
      <c r="T125" s="34">
        <v>4758.2999999999993</v>
      </c>
      <c r="U125" s="34">
        <v>4983.6000000000004</v>
      </c>
      <c r="V125" s="34">
        <v>5202</v>
      </c>
      <c r="W125" s="34">
        <v>5423.5</v>
      </c>
      <c r="X125" s="34">
        <v>5651.2</v>
      </c>
      <c r="Y125" s="34">
        <v>5870.5</v>
      </c>
      <c r="Z125" s="34">
        <v>5983.1</v>
      </c>
      <c r="AA125" s="34">
        <v>6093.9</v>
      </c>
    </row>
    <row r="126" spans="1:27" collapsed="1" x14ac:dyDescent="0.35">
      <c r="A126" s="31" t="s">
        <v>38</v>
      </c>
      <c r="B126" s="31" t="s">
        <v>74</v>
      </c>
      <c r="C126" s="34">
        <v>544.70000000000005</v>
      </c>
      <c r="D126" s="34">
        <v>647.30000000000007</v>
      </c>
      <c r="E126" s="34">
        <v>764.30000000000007</v>
      </c>
      <c r="F126" s="34">
        <v>905.6</v>
      </c>
      <c r="G126" s="34">
        <v>1081.3</v>
      </c>
      <c r="H126" s="34">
        <v>1289.8999999999999</v>
      </c>
      <c r="I126" s="34">
        <v>1455.7</v>
      </c>
      <c r="J126" s="34">
        <v>1635.5</v>
      </c>
      <c r="K126" s="34">
        <v>1925.3</v>
      </c>
      <c r="L126" s="34">
        <v>2247</v>
      </c>
      <c r="M126" s="34">
        <v>2756.6999999999994</v>
      </c>
      <c r="N126" s="34">
        <v>3073.7999999999997</v>
      </c>
      <c r="O126" s="34">
        <v>3416.8</v>
      </c>
      <c r="P126" s="34">
        <v>3717.5</v>
      </c>
      <c r="Q126" s="34">
        <v>4007.2000000000003</v>
      </c>
      <c r="R126" s="34">
        <v>4270.8999999999996</v>
      </c>
      <c r="S126" s="34">
        <v>4520.2</v>
      </c>
      <c r="T126" s="34">
        <v>4758.2999999999993</v>
      </c>
      <c r="U126" s="34">
        <v>4983.6000000000004</v>
      </c>
      <c r="V126" s="34">
        <v>5202</v>
      </c>
      <c r="W126" s="34">
        <v>5423.5</v>
      </c>
      <c r="X126" s="34">
        <v>5651.2</v>
      </c>
      <c r="Y126" s="34">
        <v>5870.5</v>
      </c>
      <c r="Z126" s="34">
        <v>5983.1</v>
      </c>
      <c r="AA126" s="34">
        <v>6093.9</v>
      </c>
    </row>
    <row r="128" spans="1:27" x14ac:dyDescent="0.35">
      <c r="A128" s="19" t="s">
        <v>117</v>
      </c>
      <c r="B128" s="19" t="s">
        <v>118</v>
      </c>
      <c r="C128" s="19" t="s">
        <v>75</v>
      </c>
      <c r="D128" s="19" t="s">
        <v>82</v>
      </c>
      <c r="E128" s="19" t="s">
        <v>83</v>
      </c>
      <c r="F128" s="19" t="s">
        <v>84</v>
      </c>
      <c r="G128" s="19" t="s">
        <v>85</v>
      </c>
      <c r="H128" s="19" t="s">
        <v>86</v>
      </c>
      <c r="I128" s="19" t="s">
        <v>87</v>
      </c>
      <c r="J128" s="19" t="s">
        <v>88</v>
      </c>
      <c r="K128" s="19" t="s">
        <v>89</v>
      </c>
      <c r="L128" s="19" t="s">
        <v>90</v>
      </c>
      <c r="M128" s="19" t="s">
        <v>91</v>
      </c>
      <c r="N128" s="19" t="s">
        <v>92</v>
      </c>
      <c r="O128" s="19" t="s">
        <v>93</v>
      </c>
      <c r="P128" s="19" t="s">
        <v>94</v>
      </c>
      <c r="Q128" s="19" t="s">
        <v>95</v>
      </c>
      <c r="R128" s="19" t="s">
        <v>96</v>
      </c>
      <c r="S128" s="19" t="s">
        <v>97</v>
      </c>
      <c r="T128" s="19" t="s">
        <v>98</v>
      </c>
      <c r="U128" s="19" t="s">
        <v>99</v>
      </c>
      <c r="V128" s="19" t="s">
        <v>100</v>
      </c>
      <c r="W128" s="19" t="s">
        <v>101</v>
      </c>
      <c r="X128" s="19" t="s">
        <v>102</v>
      </c>
      <c r="Y128" s="19" t="s">
        <v>103</v>
      </c>
      <c r="Z128" s="19" t="s">
        <v>104</v>
      </c>
      <c r="AA128" s="19" t="s">
        <v>105</v>
      </c>
    </row>
    <row r="129" spans="1:27" x14ac:dyDescent="0.35">
      <c r="A129" s="31" t="s">
        <v>119</v>
      </c>
      <c r="B129" s="31" t="s">
        <v>22</v>
      </c>
      <c r="C129" s="27">
        <v>0</v>
      </c>
      <c r="D129" s="27">
        <v>0</v>
      </c>
      <c r="E129" s="27">
        <v>0</v>
      </c>
      <c r="F129" s="27">
        <v>0</v>
      </c>
      <c r="G129" s="27">
        <v>0</v>
      </c>
      <c r="H129" s="27">
        <v>0</v>
      </c>
      <c r="I129" s="27">
        <v>0</v>
      </c>
      <c r="J129" s="27">
        <v>0</v>
      </c>
      <c r="K129" s="27">
        <v>0</v>
      </c>
      <c r="L129" s="27">
        <v>0</v>
      </c>
      <c r="M129" s="27">
        <v>0</v>
      </c>
      <c r="N129" s="27">
        <v>0</v>
      </c>
      <c r="O129" s="27">
        <v>0</v>
      </c>
      <c r="P129" s="27">
        <v>0</v>
      </c>
      <c r="Q129" s="27">
        <v>0</v>
      </c>
      <c r="R129" s="27">
        <v>0</v>
      </c>
      <c r="S129" s="27">
        <v>0</v>
      </c>
      <c r="T129" s="27">
        <v>0</v>
      </c>
      <c r="U129" s="27">
        <v>0</v>
      </c>
      <c r="V129" s="27">
        <v>0</v>
      </c>
      <c r="W129" s="27">
        <v>0</v>
      </c>
      <c r="X129" s="27">
        <v>0</v>
      </c>
      <c r="Y129" s="27">
        <v>0</v>
      </c>
      <c r="Z129" s="27">
        <v>0</v>
      </c>
      <c r="AA129" s="27">
        <v>0</v>
      </c>
    </row>
    <row r="130" spans="1:27" x14ac:dyDescent="0.35">
      <c r="A130" s="31" t="s">
        <v>119</v>
      </c>
      <c r="B130" s="31" t="s">
        <v>73</v>
      </c>
      <c r="C130" s="34">
        <v>206.2</v>
      </c>
      <c r="D130" s="34">
        <v>230.60000000000002</v>
      </c>
      <c r="E130" s="34">
        <v>279.90000000000003</v>
      </c>
      <c r="F130" s="34">
        <v>339.5</v>
      </c>
      <c r="G130" s="34">
        <v>412.8</v>
      </c>
      <c r="H130" s="34">
        <v>493.9</v>
      </c>
      <c r="I130" s="34">
        <v>545.79999999999995</v>
      </c>
      <c r="J130" s="34">
        <v>606.1</v>
      </c>
      <c r="K130" s="34">
        <v>706.2</v>
      </c>
      <c r="L130" s="34">
        <v>814.09999999999991</v>
      </c>
      <c r="M130" s="34">
        <v>985.7</v>
      </c>
      <c r="N130" s="34">
        <v>1082.6000000000001</v>
      </c>
      <c r="O130" s="34">
        <v>1195.3</v>
      </c>
      <c r="P130" s="34">
        <v>1293.4000000000001</v>
      </c>
      <c r="Q130" s="34">
        <v>1388.4</v>
      </c>
      <c r="R130" s="34">
        <v>1472.6</v>
      </c>
      <c r="S130" s="34">
        <v>1550.4999999999998</v>
      </c>
      <c r="T130" s="34">
        <v>1624.8</v>
      </c>
      <c r="U130" s="34">
        <v>1693.8</v>
      </c>
      <c r="V130" s="34">
        <v>1760.5</v>
      </c>
      <c r="W130" s="34">
        <v>1829.4</v>
      </c>
      <c r="X130" s="34">
        <v>1900.5000000000002</v>
      </c>
      <c r="Y130" s="34">
        <v>1969.8000000000002</v>
      </c>
      <c r="Z130" s="34">
        <v>2006.5</v>
      </c>
      <c r="AA130" s="34">
        <v>2042.6999999999998</v>
      </c>
    </row>
    <row r="131" spans="1:27" x14ac:dyDescent="0.35">
      <c r="A131" s="31" t="s">
        <v>119</v>
      </c>
      <c r="B131" s="31" t="s">
        <v>74</v>
      </c>
      <c r="C131" s="34">
        <v>206.2</v>
      </c>
      <c r="D131" s="34">
        <v>230.60000000000002</v>
      </c>
      <c r="E131" s="34">
        <v>279.90000000000003</v>
      </c>
      <c r="F131" s="34">
        <v>339.5</v>
      </c>
      <c r="G131" s="34">
        <v>412.8</v>
      </c>
      <c r="H131" s="34">
        <v>493.9</v>
      </c>
      <c r="I131" s="34">
        <v>545.79999999999995</v>
      </c>
      <c r="J131" s="34">
        <v>606.1</v>
      </c>
      <c r="K131" s="34">
        <v>706.2</v>
      </c>
      <c r="L131" s="34">
        <v>814.09999999999991</v>
      </c>
      <c r="M131" s="34">
        <v>985.7</v>
      </c>
      <c r="N131" s="34">
        <v>1082.6000000000001</v>
      </c>
      <c r="O131" s="34">
        <v>1195.3</v>
      </c>
      <c r="P131" s="34">
        <v>1293.4000000000001</v>
      </c>
      <c r="Q131" s="34">
        <v>1388.4</v>
      </c>
      <c r="R131" s="34">
        <v>1472.6</v>
      </c>
      <c r="S131" s="34">
        <v>1550.4999999999998</v>
      </c>
      <c r="T131" s="34">
        <v>1624.8</v>
      </c>
      <c r="U131" s="34">
        <v>1693.8</v>
      </c>
      <c r="V131" s="34">
        <v>1760.5</v>
      </c>
      <c r="W131" s="34">
        <v>1829.4</v>
      </c>
      <c r="X131" s="34">
        <v>1900.5000000000002</v>
      </c>
      <c r="Y131" s="34">
        <v>1969.8000000000002</v>
      </c>
      <c r="Z131" s="34">
        <v>2006.5</v>
      </c>
      <c r="AA131" s="34">
        <v>2042.6999999999998</v>
      </c>
    </row>
    <row r="133" spans="1:27" x14ac:dyDescent="0.35">
      <c r="A133" s="19" t="s">
        <v>117</v>
      </c>
      <c r="B133" s="19" t="s">
        <v>118</v>
      </c>
      <c r="C133" s="19" t="s">
        <v>75</v>
      </c>
      <c r="D133" s="19" t="s">
        <v>82</v>
      </c>
      <c r="E133" s="19" t="s">
        <v>83</v>
      </c>
      <c r="F133" s="19" t="s">
        <v>84</v>
      </c>
      <c r="G133" s="19" t="s">
        <v>85</v>
      </c>
      <c r="H133" s="19" t="s">
        <v>86</v>
      </c>
      <c r="I133" s="19" t="s">
        <v>87</v>
      </c>
      <c r="J133" s="19" t="s">
        <v>88</v>
      </c>
      <c r="K133" s="19" t="s">
        <v>89</v>
      </c>
      <c r="L133" s="19" t="s">
        <v>90</v>
      </c>
      <c r="M133" s="19" t="s">
        <v>91</v>
      </c>
      <c r="N133" s="19" t="s">
        <v>92</v>
      </c>
      <c r="O133" s="19" t="s">
        <v>93</v>
      </c>
      <c r="P133" s="19" t="s">
        <v>94</v>
      </c>
      <c r="Q133" s="19" t="s">
        <v>95</v>
      </c>
      <c r="R133" s="19" t="s">
        <v>96</v>
      </c>
      <c r="S133" s="19" t="s">
        <v>97</v>
      </c>
      <c r="T133" s="19" t="s">
        <v>98</v>
      </c>
      <c r="U133" s="19" t="s">
        <v>99</v>
      </c>
      <c r="V133" s="19" t="s">
        <v>100</v>
      </c>
      <c r="W133" s="19" t="s">
        <v>101</v>
      </c>
      <c r="X133" s="19" t="s">
        <v>102</v>
      </c>
      <c r="Y133" s="19" t="s">
        <v>103</v>
      </c>
      <c r="Z133" s="19" t="s">
        <v>104</v>
      </c>
      <c r="AA133" s="19" t="s">
        <v>105</v>
      </c>
    </row>
    <row r="134" spans="1:27" x14ac:dyDescent="0.35">
      <c r="A134" s="31" t="s">
        <v>120</v>
      </c>
      <c r="B134" s="31" t="s">
        <v>22</v>
      </c>
      <c r="C134" s="27">
        <v>0</v>
      </c>
      <c r="D134" s="27">
        <v>0</v>
      </c>
      <c r="E134" s="27">
        <v>0</v>
      </c>
      <c r="F134" s="27">
        <v>0</v>
      </c>
      <c r="G134" s="27">
        <v>0</v>
      </c>
      <c r="H134" s="27">
        <v>0</v>
      </c>
      <c r="I134" s="27">
        <v>0</v>
      </c>
      <c r="J134" s="27">
        <v>0</v>
      </c>
      <c r="K134" s="27">
        <v>0</v>
      </c>
      <c r="L134" s="27">
        <v>0</v>
      </c>
      <c r="M134" s="27">
        <v>0</v>
      </c>
      <c r="N134" s="27">
        <v>0</v>
      </c>
      <c r="O134" s="27">
        <v>0</v>
      </c>
      <c r="P134" s="27">
        <v>0</v>
      </c>
      <c r="Q134" s="27">
        <v>0</v>
      </c>
      <c r="R134" s="27">
        <v>0</v>
      </c>
      <c r="S134" s="27">
        <v>0</v>
      </c>
      <c r="T134" s="27">
        <v>0</v>
      </c>
      <c r="U134" s="27">
        <v>0</v>
      </c>
      <c r="V134" s="27">
        <v>0</v>
      </c>
      <c r="W134" s="27">
        <v>0</v>
      </c>
      <c r="X134" s="27">
        <v>0</v>
      </c>
      <c r="Y134" s="27">
        <v>0</v>
      </c>
      <c r="Z134" s="27">
        <v>0</v>
      </c>
      <c r="AA134" s="27">
        <v>0</v>
      </c>
    </row>
    <row r="135" spans="1:27" x14ac:dyDescent="0.35">
      <c r="A135" s="31" t="s">
        <v>120</v>
      </c>
      <c r="B135" s="31" t="s">
        <v>73</v>
      </c>
      <c r="C135" s="34">
        <v>92.7</v>
      </c>
      <c r="D135" s="34">
        <v>104.9</v>
      </c>
      <c r="E135" s="34">
        <v>129.20000000000002</v>
      </c>
      <c r="F135" s="34">
        <v>159.1</v>
      </c>
      <c r="G135" s="34">
        <v>194.9</v>
      </c>
      <c r="H135" s="34">
        <v>236.70000000000002</v>
      </c>
      <c r="I135" s="34">
        <v>269</v>
      </c>
      <c r="J135" s="34">
        <v>303</v>
      </c>
      <c r="K135" s="34">
        <v>354</v>
      </c>
      <c r="L135" s="34">
        <v>433.70000000000005</v>
      </c>
      <c r="M135" s="34">
        <v>547.4</v>
      </c>
      <c r="N135" s="34">
        <v>624.5</v>
      </c>
      <c r="O135" s="34">
        <v>711.09999999999991</v>
      </c>
      <c r="P135" s="34">
        <v>789.4</v>
      </c>
      <c r="Q135" s="34">
        <v>864.80000000000007</v>
      </c>
      <c r="R135" s="34">
        <v>936.09999999999991</v>
      </c>
      <c r="S135" s="34">
        <v>1004.8</v>
      </c>
      <c r="T135" s="34">
        <v>1069.3</v>
      </c>
      <c r="U135" s="34">
        <v>1129.6999999999998</v>
      </c>
      <c r="V135" s="34">
        <v>1188.8</v>
      </c>
      <c r="W135" s="34">
        <v>1247.3</v>
      </c>
      <c r="X135" s="34">
        <v>1307</v>
      </c>
      <c r="Y135" s="34">
        <v>1365.4</v>
      </c>
      <c r="Z135" s="34">
        <v>1395.4</v>
      </c>
      <c r="AA135" s="34">
        <v>1425</v>
      </c>
    </row>
    <row r="136" spans="1:27" x14ac:dyDescent="0.35">
      <c r="A136" s="31" t="s">
        <v>120</v>
      </c>
      <c r="B136" s="31" t="s">
        <v>74</v>
      </c>
      <c r="C136" s="34">
        <v>92.7</v>
      </c>
      <c r="D136" s="34">
        <v>104.9</v>
      </c>
      <c r="E136" s="34">
        <v>129.20000000000002</v>
      </c>
      <c r="F136" s="34">
        <v>159.1</v>
      </c>
      <c r="G136" s="34">
        <v>194.9</v>
      </c>
      <c r="H136" s="34">
        <v>236.70000000000002</v>
      </c>
      <c r="I136" s="34">
        <v>269</v>
      </c>
      <c r="J136" s="34">
        <v>303</v>
      </c>
      <c r="K136" s="34">
        <v>354</v>
      </c>
      <c r="L136" s="34">
        <v>433.70000000000005</v>
      </c>
      <c r="M136" s="34">
        <v>547.4</v>
      </c>
      <c r="N136" s="34">
        <v>624.5</v>
      </c>
      <c r="O136" s="34">
        <v>711.09999999999991</v>
      </c>
      <c r="P136" s="34">
        <v>789.4</v>
      </c>
      <c r="Q136" s="34">
        <v>864.80000000000007</v>
      </c>
      <c r="R136" s="34">
        <v>936.09999999999991</v>
      </c>
      <c r="S136" s="34">
        <v>1004.8</v>
      </c>
      <c r="T136" s="34">
        <v>1069.3</v>
      </c>
      <c r="U136" s="34">
        <v>1129.6999999999998</v>
      </c>
      <c r="V136" s="34">
        <v>1188.8</v>
      </c>
      <c r="W136" s="34">
        <v>1247.3</v>
      </c>
      <c r="X136" s="34">
        <v>1307</v>
      </c>
      <c r="Y136" s="34">
        <v>1365.4</v>
      </c>
      <c r="Z136" s="34">
        <v>1395.4</v>
      </c>
      <c r="AA136" s="34">
        <v>1425</v>
      </c>
    </row>
    <row r="138" spans="1:27" x14ac:dyDescent="0.35">
      <c r="A138" s="19" t="s">
        <v>117</v>
      </c>
      <c r="B138" s="19" t="s">
        <v>118</v>
      </c>
      <c r="C138" s="19" t="s">
        <v>75</v>
      </c>
      <c r="D138" s="19" t="s">
        <v>82</v>
      </c>
      <c r="E138" s="19" t="s">
        <v>83</v>
      </c>
      <c r="F138" s="19" t="s">
        <v>84</v>
      </c>
      <c r="G138" s="19" t="s">
        <v>85</v>
      </c>
      <c r="H138" s="19" t="s">
        <v>86</v>
      </c>
      <c r="I138" s="19" t="s">
        <v>87</v>
      </c>
      <c r="J138" s="19" t="s">
        <v>88</v>
      </c>
      <c r="K138" s="19" t="s">
        <v>89</v>
      </c>
      <c r="L138" s="19" t="s">
        <v>90</v>
      </c>
      <c r="M138" s="19" t="s">
        <v>91</v>
      </c>
      <c r="N138" s="19" t="s">
        <v>92</v>
      </c>
      <c r="O138" s="19" t="s">
        <v>93</v>
      </c>
      <c r="P138" s="19" t="s">
        <v>94</v>
      </c>
      <c r="Q138" s="19" t="s">
        <v>95</v>
      </c>
      <c r="R138" s="19" t="s">
        <v>96</v>
      </c>
      <c r="S138" s="19" t="s">
        <v>97</v>
      </c>
      <c r="T138" s="19" t="s">
        <v>98</v>
      </c>
      <c r="U138" s="19" t="s">
        <v>99</v>
      </c>
      <c r="V138" s="19" t="s">
        <v>100</v>
      </c>
      <c r="W138" s="19" t="s">
        <v>101</v>
      </c>
      <c r="X138" s="19" t="s">
        <v>102</v>
      </c>
      <c r="Y138" s="19" t="s">
        <v>103</v>
      </c>
      <c r="Z138" s="19" t="s">
        <v>104</v>
      </c>
      <c r="AA138" s="19" t="s">
        <v>105</v>
      </c>
    </row>
    <row r="139" spans="1:27" x14ac:dyDescent="0.35">
      <c r="A139" s="31" t="s">
        <v>121</v>
      </c>
      <c r="B139" s="31" t="s">
        <v>22</v>
      </c>
      <c r="C139" s="27">
        <v>0</v>
      </c>
      <c r="D139" s="27">
        <v>0</v>
      </c>
      <c r="E139" s="27">
        <v>0</v>
      </c>
      <c r="F139" s="27">
        <v>0</v>
      </c>
      <c r="G139" s="27">
        <v>0</v>
      </c>
      <c r="H139" s="27">
        <v>0</v>
      </c>
      <c r="I139" s="27">
        <v>0</v>
      </c>
      <c r="J139" s="27">
        <v>0</v>
      </c>
      <c r="K139" s="27">
        <v>0</v>
      </c>
      <c r="L139" s="27">
        <v>0</v>
      </c>
      <c r="M139" s="27">
        <v>0</v>
      </c>
      <c r="N139" s="27">
        <v>0</v>
      </c>
      <c r="O139" s="27">
        <v>0</v>
      </c>
      <c r="P139" s="27">
        <v>0</v>
      </c>
      <c r="Q139" s="27">
        <v>0</v>
      </c>
      <c r="R139" s="27">
        <v>0</v>
      </c>
      <c r="S139" s="27">
        <v>0</v>
      </c>
      <c r="T139" s="27">
        <v>0</v>
      </c>
      <c r="U139" s="27">
        <v>0</v>
      </c>
      <c r="V139" s="27">
        <v>0</v>
      </c>
      <c r="W139" s="27">
        <v>0</v>
      </c>
      <c r="X139" s="27">
        <v>0</v>
      </c>
      <c r="Y139" s="27">
        <v>0</v>
      </c>
      <c r="Z139" s="27">
        <v>0</v>
      </c>
      <c r="AA139" s="27">
        <v>0</v>
      </c>
    </row>
    <row r="140" spans="1:27" x14ac:dyDescent="0.35">
      <c r="A140" s="31" t="s">
        <v>121</v>
      </c>
      <c r="B140" s="31" t="s">
        <v>73</v>
      </c>
      <c r="C140" s="34">
        <v>119.3</v>
      </c>
      <c r="D140" s="34">
        <v>144.5</v>
      </c>
      <c r="E140" s="34">
        <v>174.6</v>
      </c>
      <c r="F140" s="34">
        <v>210.9</v>
      </c>
      <c r="G140" s="34">
        <v>260.8</v>
      </c>
      <c r="H140" s="34">
        <v>322.39999999999998</v>
      </c>
      <c r="I140" s="34">
        <v>382</v>
      </c>
      <c r="J140" s="34">
        <v>445</v>
      </c>
      <c r="K140" s="34">
        <v>550.79999999999995</v>
      </c>
      <c r="L140" s="34">
        <v>649.20000000000005</v>
      </c>
      <c r="M140" s="34">
        <v>807.8</v>
      </c>
      <c r="N140" s="34">
        <v>920.49999999999989</v>
      </c>
      <c r="O140" s="34">
        <v>1028.7</v>
      </c>
      <c r="P140" s="34">
        <v>1122.2</v>
      </c>
      <c r="Q140" s="34">
        <v>1211.5999999999999</v>
      </c>
      <c r="R140" s="34">
        <v>1293.0999999999999</v>
      </c>
      <c r="S140" s="34">
        <v>1372.3</v>
      </c>
      <c r="T140" s="34">
        <v>1450.8</v>
      </c>
      <c r="U140" s="34">
        <v>1527.0000000000002</v>
      </c>
      <c r="V140" s="34">
        <v>1601</v>
      </c>
      <c r="W140" s="34">
        <v>1676.6</v>
      </c>
      <c r="X140" s="34">
        <v>1752.7999999999997</v>
      </c>
      <c r="Y140" s="34">
        <v>1824.8000000000002</v>
      </c>
      <c r="Z140" s="34">
        <v>1861.6</v>
      </c>
      <c r="AA140" s="34">
        <v>1898</v>
      </c>
    </row>
    <row r="141" spans="1:27" x14ac:dyDescent="0.35">
      <c r="A141" s="31" t="s">
        <v>121</v>
      </c>
      <c r="B141" s="31" t="s">
        <v>74</v>
      </c>
      <c r="C141" s="34">
        <v>119.3</v>
      </c>
      <c r="D141" s="34">
        <v>144.5</v>
      </c>
      <c r="E141" s="34">
        <v>174.6</v>
      </c>
      <c r="F141" s="34">
        <v>210.9</v>
      </c>
      <c r="G141" s="34">
        <v>260.8</v>
      </c>
      <c r="H141" s="34">
        <v>322.39999999999998</v>
      </c>
      <c r="I141" s="34">
        <v>382</v>
      </c>
      <c r="J141" s="34">
        <v>445</v>
      </c>
      <c r="K141" s="34">
        <v>550.79999999999995</v>
      </c>
      <c r="L141" s="34">
        <v>649.20000000000005</v>
      </c>
      <c r="M141" s="34">
        <v>807.8</v>
      </c>
      <c r="N141" s="34">
        <v>920.49999999999989</v>
      </c>
      <c r="O141" s="34">
        <v>1028.7</v>
      </c>
      <c r="P141" s="34">
        <v>1122.2</v>
      </c>
      <c r="Q141" s="34">
        <v>1211.5999999999999</v>
      </c>
      <c r="R141" s="34">
        <v>1293.0999999999999</v>
      </c>
      <c r="S141" s="34">
        <v>1372.3</v>
      </c>
      <c r="T141" s="34">
        <v>1450.8</v>
      </c>
      <c r="U141" s="34">
        <v>1527.0000000000002</v>
      </c>
      <c r="V141" s="34">
        <v>1601</v>
      </c>
      <c r="W141" s="34">
        <v>1676.6</v>
      </c>
      <c r="X141" s="34">
        <v>1752.7999999999997</v>
      </c>
      <c r="Y141" s="34">
        <v>1824.8000000000002</v>
      </c>
      <c r="Z141" s="34">
        <v>1861.6</v>
      </c>
      <c r="AA141" s="34">
        <v>1898</v>
      </c>
    </row>
    <row r="143" spans="1:27" x14ac:dyDescent="0.35">
      <c r="A143" s="19" t="s">
        <v>117</v>
      </c>
      <c r="B143" s="19" t="s">
        <v>118</v>
      </c>
      <c r="C143" s="19" t="s">
        <v>75</v>
      </c>
      <c r="D143" s="19" t="s">
        <v>82</v>
      </c>
      <c r="E143" s="19" t="s">
        <v>83</v>
      </c>
      <c r="F143" s="19" t="s">
        <v>84</v>
      </c>
      <c r="G143" s="19" t="s">
        <v>85</v>
      </c>
      <c r="H143" s="19" t="s">
        <v>86</v>
      </c>
      <c r="I143" s="19" t="s">
        <v>87</v>
      </c>
      <c r="J143" s="19" t="s">
        <v>88</v>
      </c>
      <c r="K143" s="19" t="s">
        <v>89</v>
      </c>
      <c r="L143" s="19" t="s">
        <v>90</v>
      </c>
      <c r="M143" s="19" t="s">
        <v>91</v>
      </c>
      <c r="N143" s="19" t="s">
        <v>92</v>
      </c>
      <c r="O143" s="19" t="s">
        <v>93</v>
      </c>
      <c r="P143" s="19" t="s">
        <v>94</v>
      </c>
      <c r="Q143" s="19" t="s">
        <v>95</v>
      </c>
      <c r="R143" s="19" t="s">
        <v>96</v>
      </c>
      <c r="S143" s="19" t="s">
        <v>97</v>
      </c>
      <c r="T143" s="19" t="s">
        <v>98</v>
      </c>
      <c r="U143" s="19" t="s">
        <v>99</v>
      </c>
      <c r="V143" s="19" t="s">
        <v>100</v>
      </c>
      <c r="W143" s="19" t="s">
        <v>101</v>
      </c>
      <c r="X143" s="19" t="s">
        <v>102</v>
      </c>
      <c r="Y143" s="19" t="s">
        <v>103</v>
      </c>
      <c r="Z143" s="19" t="s">
        <v>104</v>
      </c>
      <c r="AA143" s="19" t="s">
        <v>105</v>
      </c>
    </row>
    <row r="144" spans="1:27" x14ac:dyDescent="0.35">
      <c r="A144" s="31" t="s">
        <v>122</v>
      </c>
      <c r="B144" s="31" t="s">
        <v>22</v>
      </c>
      <c r="C144" s="27">
        <v>0</v>
      </c>
      <c r="D144" s="27">
        <v>0</v>
      </c>
      <c r="E144" s="27">
        <v>0</v>
      </c>
      <c r="F144" s="27">
        <v>0</v>
      </c>
      <c r="G144" s="27">
        <v>0</v>
      </c>
      <c r="H144" s="27">
        <v>0</v>
      </c>
      <c r="I144" s="27">
        <v>0</v>
      </c>
      <c r="J144" s="27">
        <v>0</v>
      </c>
      <c r="K144" s="27">
        <v>0</v>
      </c>
      <c r="L144" s="27">
        <v>0</v>
      </c>
      <c r="M144" s="27">
        <v>0</v>
      </c>
      <c r="N144" s="27">
        <v>0</v>
      </c>
      <c r="O144" s="27">
        <v>0</v>
      </c>
      <c r="P144" s="27">
        <v>0</v>
      </c>
      <c r="Q144" s="27">
        <v>0</v>
      </c>
      <c r="R144" s="27">
        <v>0</v>
      </c>
      <c r="S144" s="27">
        <v>0</v>
      </c>
      <c r="T144" s="27">
        <v>0</v>
      </c>
      <c r="U144" s="27">
        <v>0</v>
      </c>
      <c r="V144" s="27">
        <v>0</v>
      </c>
      <c r="W144" s="27">
        <v>0</v>
      </c>
      <c r="X144" s="27">
        <v>0</v>
      </c>
      <c r="Y144" s="27">
        <v>0</v>
      </c>
      <c r="Z144" s="27">
        <v>0</v>
      </c>
      <c r="AA144" s="27">
        <v>0</v>
      </c>
    </row>
    <row r="145" spans="1:27" x14ac:dyDescent="0.35">
      <c r="A145" s="31" t="s">
        <v>122</v>
      </c>
      <c r="B145" s="31" t="s">
        <v>73</v>
      </c>
      <c r="C145" s="34">
        <v>111.8</v>
      </c>
      <c r="D145" s="34">
        <v>150.70000000000002</v>
      </c>
      <c r="E145" s="34">
        <v>160.9</v>
      </c>
      <c r="F145" s="34">
        <v>172.1</v>
      </c>
      <c r="G145" s="34">
        <v>183.29999999999998</v>
      </c>
      <c r="H145" s="34">
        <v>200.8</v>
      </c>
      <c r="I145" s="34">
        <v>217.20000000000002</v>
      </c>
      <c r="J145" s="34">
        <v>234.20000000000002</v>
      </c>
      <c r="K145" s="34">
        <v>260.60000000000002</v>
      </c>
      <c r="L145" s="34">
        <v>289.5</v>
      </c>
      <c r="M145" s="34">
        <v>343.70000000000005</v>
      </c>
      <c r="N145" s="34">
        <v>367.6</v>
      </c>
      <c r="O145" s="34">
        <v>395.9</v>
      </c>
      <c r="P145" s="34">
        <v>420.50000000000006</v>
      </c>
      <c r="Q145" s="34">
        <v>444.3</v>
      </c>
      <c r="R145" s="34">
        <v>465.40000000000003</v>
      </c>
      <c r="S145" s="34">
        <v>483.5</v>
      </c>
      <c r="T145" s="34">
        <v>499.7</v>
      </c>
      <c r="U145" s="34">
        <v>515.09999999999991</v>
      </c>
      <c r="V145" s="34">
        <v>529.59999999999991</v>
      </c>
      <c r="W145" s="34">
        <v>544.1</v>
      </c>
      <c r="X145" s="34">
        <v>560.6</v>
      </c>
      <c r="Y145" s="34">
        <v>576.1</v>
      </c>
      <c r="Z145" s="34">
        <v>583.29999999999995</v>
      </c>
      <c r="AA145" s="34">
        <v>590.20000000000005</v>
      </c>
    </row>
    <row r="146" spans="1:27" x14ac:dyDescent="0.35">
      <c r="A146" s="31" t="s">
        <v>122</v>
      </c>
      <c r="B146" s="31" t="s">
        <v>74</v>
      </c>
      <c r="C146" s="34">
        <v>111.8</v>
      </c>
      <c r="D146" s="34">
        <v>150.70000000000002</v>
      </c>
      <c r="E146" s="34">
        <v>160.9</v>
      </c>
      <c r="F146" s="34">
        <v>172.1</v>
      </c>
      <c r="G146" s="34">
        <v>183.29999999999998</v>
      </c>
      <c r="H146" s="34">
        <v>200.8</v>
      </c>
      <c r="I146" s="34">
        <v>217.20000000000002</v>
      </c>
      <c r="J146" s="34">
        <v>234.20000000000002</v>
      </c>
      <c r="K146" s="34">
        <v>260.60000000000002</v>
      </c>
      <c r="L146" s="34">
        <v>289.5</v>
      </c>
      <c r="M146" s="34">
        <v>343.70000000000005</v>
      </c>
      <c r="N146" s="34">
        <v>367.6</v>
      </c>
      <c r="O146" s="34">
        <v>395.9</v>
      </c>
      <c r="P146" s="34">
        <v>420.50000000000006</v>
      </c>
      <c r="Q146" s="34">
        <v>444.3</v>
      </c>
      <c r="R146" s="34">
        <v>465.40000000000003</v>
      </c>
      <c r="S146" s="34">
        <v>483.5</v>
      </c>
      <c r="T146" s="34">
        <v>499.7</v>
      </c>
      <c r="U146" s="34">
        <v>515.09999999999991</v>
      </c>
      <c r="V146" s="34">
        <v>529.59999999999991</v>
      </c>
      <c r="W146" s="34">
        <v>544.1</v>
      </c>
      <c r="X146" s="34">
        <v>560.6</v>
      </c>
      <c r="Y146" s="34">
        <v>576.1</v>
      </c>
      <c r="Z146" s="34">
        <v>583.29999999999995</v>
      </c>
      <c r="AA146" s="34">
        <v>590.20000000000005</v>
      </c>
    </row>
    <row r="148" spans="1:27" x14ac:dyDescent="0.35">
      <c r="A148" s="19" t="s">
        <v>117</v>
      </c>
      <c r="B148" s="19" t="s">
        <v>118</v>
      </c>
      <c r="C148" s="19" t="s">
        <v>75</v>
      </c>
      <c r="D148" s="19" t="s">
        <v>82</v>
      </c>
      <c r="E148" s="19" t="s">
        <v>83</v>
      </c>
      <c r="F148" s="19" t="s">
        <v>84</v>
      </c>
      <c r="G148" s="19" t="s">
        <v>85</v>
      </c>
      <c r="H148" s="19" t="s">
        <v>86</v>
      </c>
      <c r="I148" s="19" t="s">
        <v>87</v>
      </c>
      <c r="J148" s="19" t="s">
        <v>88</v>
      </c>
      <c r="K148" s="19" t="s">
        <v>89</v>
      </c>
      <c r="L148" s="19" t="s">
        <v>90</v>
      </c>
      <c r="M148" s="19" t="s">
        <v>91</v>
      </c>
      <c r="N148" s="19" t="s">
        <v>92</v>
      </c>
      <c r="O148" s="19" t="s">
        <v>93</v>
      </c>
      <c r="P148" s="19" t="s">
        <v>94</v>
      </c>
      <c r="Q148" s="19" t="s">
        <v>95</v>
      </c>
      <c r="R148" s="19" t="s">
        <v>96</v>
      </c>
      <c r="S148" s="19" t="s">
        <v>97</v>
      </c>
      <c r="T148" s="19" t="s">
        <v>98</v>
      </c>
      <c r="U148" s="19" t="s">
        <v>99</v>
      </c>
      <c r="V148" s="19" t="s">
        <v>100</v>
      </c>
      <c r="W148" s="19" t="s">
        <v>101</v>
      </c>
      <c r="X148" s="19" t="s">
        <v>102</v>
      </c>
      <c r="Y148" s="19" t="s">
        <v>103</v>
      </c>
      <c r="Z148" s="19" t="s">
        <v>104</v>
      </c>
      <c r="AA148" s="19" t="s">
        <v>105</v>
      </c>
    </row>
    <row r="149" spans="1:27" x14ac:dyDescent="0.35">
      <c r="A149" s="31" t="s">
        <v>123</v>
      </c>
      <c r="B149" s="31" t="s">
        <v>22</v>
      </c>
      <c r="C149" s="27">
        <v>0</v>
      </c>
      <c r="D149" s="27">
        <v>0</v>
      </c>
      <c r="E149" s="27">
        <v>0</v>
      </c>
      <c r="F149" s="27">
        <v>0</v>
      </c>
      <c r="G149" s="27">
        <v>0</v>
      </c>
      <c r="H149" s="27">
        <v>0</v>
      </c>
      <c r="I149" s="27">
        <v>0</v>
      </c>
      <c r="J149" s="27">
        <v>0</v>
      </c>
      <c r="K149" s="27">
        <v>0</v>
      </c>
      <c r="L149" s="27">
        <v>0</v>
      </c>
      <c r="M149" s="27">
        <v>0</v>
      </c>
      <c r="N149" s="27">
        <v>0</v>
      </c>
      <c r="O149" s="27">
        <v>0</v>
      </c>
      <c r="P149" s="27">
        <v>0</v>
      </c>
      <c r="Q149" s="27">
        <v>0</v>
      </c>
      <c r="R149" s="27">
        <v>0</v>
      </c>
      <c r="S149" s="27">
        <v>0</v>
      </c>
      <c r="T149" s="27">
        <v>0</v>
      </c>
      <c r="U149" s="27">
        <v>0</v>
      </c>
      <c r="V149" s="27">
        <v>0</v>
      </c>
      <c r="W149" s="27">
        <v>0</v>
      </c>
      <c r="X149" s="27">
        <v>0</v>
      </c>
      <c r="Y149" s="27">
        <v>0</v>
      </c>
      <c r="Z149" s="27">
        <v>0</v>
      </c>
      <c r="AA149" s="27">
        <v>0</v>
      </c>
    </row>
    <row r="150" spans="1:27" x14ac:dyDescent="0.35">
      <c r="A150" s="31" t="s">
        <v>123</v>
      </c>
      <c r="B150" s="31" t="s">
        <v>73</v>
      </c>
      <c r="C150" s="34">
        <v>14.7</v>
      </c>
      <c r="D150" s="34">
        <v>16.600000000000001</v>
      </c>
      <c r="E150" s="34">
        <v>19.7</v>
      </c>
      <c r="F150" s="34">
        <v>24</v>
      </c>
      <c r="G150" s="34">
        <v>29.500000000000004</v>
      </c>
      <c r="H150" s="34">
        <v>36.1</v>
      </c>
      <c r="I150" s="34">
        <v>41.699999999999996</v>
      </c>
      <c r="J150" s="34">
        <v>47.2</v>
      </c>
      <c r="K150" s="34">
        <v>53.7</v>
      </c>
      <c r="L150" s="34">
        <v>60.5</v>
      </c>
      <c r="M150" s="34">
        <v>72.099999999999994</v>
      </c>
      <c r="N150" s="34">
        <v>78.599999999999994</v>
      </c>
      <c r="O150" s="34">
        <v>85.800000000000011</v>
      </c>
      <c r="P150" s="34">
        <v>92</v>
      </c>
      <c r="Q150" s="34">
        <v>98.1</v>
      </c>
      <c r="R150" s="34">
        <v>103.69999999999999</v>
      </c>
      <c r="S150" s="34">
        <v>109.1</v>
      </c>
      <c r="T150" s="34">
        <v>113.69999999999999</v>
      </c>
      <c r="U150" s="34">
        <v>118</v>
      </c>
      <c r="V150" s="34">
        <v>122.1</v>
      </c>
      <c r="W150" s="34">
        <v>126.10000000000001</v>
      </c>
      <c r="X150" s="34">
        <v>130.30000000000001</v>
      </c>
      <c r="Y150" s="34">
        <v>134.4</v>
      </c>
      <c r="Z150" s="34">
        <v>136.29999999999998</v>
      </c>
      <c r="AA150" s="34">
        <v>138</v>
      </c>
    </row>
    <row r="151" spans="1:27" x14ac:dyDescent="0.35">
      <c r="A151" s="31" t="s">
        <v>123</v>
      </c>
      <c r="B151" s="31" t="s">
        <v>74</v>
      </c>
      <c r="C151" s="34">
        <v>14.7</v>
      </c>
      <c r="D151" s="34">
        <v>16.600000000000001</v>
      </c>
      <c r="E151" s="34">
        <v>19.7</v>
      </c>
      <c r="F151" s="34">
        <v>24</v>
      </c>
      <c r="G151" s="34">
        <v>29.500000000000004</v>
      </c>
      <c r="H151" s="34">
        <v>36.1</v>
      </c>
      <c r="I151" s="34">
        <v>41.699999999999996</v>
      </c>
      <c r="J151" s="34">
        <v>47.2</v>
      </c>
      <c r="K151" s="34">
        <v>53.7</v>
      </c>
      <c r="L151" s="34">
        <v>60.5</v>
      </c>
      <c r="M151" s="34">
        <v>72.099999999999994</v>
      </c>
      <c r="N151" s="34">
        <v>78.599999999999994</v>
      </c>
      <c r="O151" s="34">
        <v>85.800000000000011</v>
      </c>
      <c r="P151" s="34">
        <v>92</v>
      </c>
      <c r="Q151" s="34">
        <v>98.1</v>
      </c>
      <c r="R151" s="34">
        <v>103.69999999999999</v>
      </c>
      <c r="S151" s="34">
        <v>109.1</v>
      </c>
      <c r="T151" s="34">
        <v>113.69999999999999</v>
      </c>
      <c r="U151" s="34">
        <v>118</v>
      </c>
      <c r="V151" s="34">
        <v>122.1</v>
      </c>
      <c r="W151" s="34">
        <v>126.10000000000001</v>
      </c>
      <c r="X151" s="34">
        <v>130.30000000000001</v>
      </c>
      <c r="Y151" s="34">
        <v>134.4</v>
      </c>
      <c r="Z151" s="34">
        <v>136.29999999999998</v>
      </c>
      <c r="AA151" s="34">
        <v>138</v>
      </c>
    </row>
  </sheetData>
  <sheetProtection algorithmName="SHA-512" hashValue="zOYWjflAMv7VZ/XI+qTCjMdNiOpf7B+7YhvN0DIxfiG7E1J+AekOInPMI63J4JQIacWqGRfihWx6CJSfsjmM3g==" saltValue="VlDFCx/wvt+0luSjh8o78Q==" spinCount="100000" sheet="1" objects="1" scenarios="1"/>
  <mergeCells count="6">
    <mergeCell ref="A87:B87"/>
    <mergeCell ref="A17:B17"/>
    <mergeCell ref="A31:B31"/>
    <mergeCell ref="A45:B45"/>
    <mergeCell ref="A59:B59"/>
    <mergeCell ref="A73:B7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57E188"/>
  </sheetPr>
  <dimension ref="A1:AA121"/>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130</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50</v>
      </c>
      <c r="B2" s="18" t="s">
        <v>131</v>
      </c>
    </row>
    <row r="3" spans="1:27" x14ac:dyDescent="0.35">
      <c r="B3" s="18"/>
    </row>
    <row r="4" spans="1:27" x14ac:dyDescent="0.35">
      <c r="A4" s="18" t="s">
        <v>116</v>
      </c>
      <c r="B4" s="18"/>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374075.26069999998</v>
      </c>
      <c r="D6" s="34">
        <v>305456.66649999999</v>
      </c>
      <c r="E6" s="34">
        <v>299430.78650000005</v>
      </c>
      <c r="F6" s="34">
        <v>282296.12710000004</v>
      </c>
      <c r="G6" s="34">
        <v>253941.12430000002</v>
      </c>
      <c r="H6" s="34">
        <v>230029.6623</v>
      </c>
      <c r="I6" s="34">
        <v>213233.16690000001</v>
      </c>
      <c r="J6" s="34">
        <v>188956.39240000394</v>
      </c>
      <c r="K6" s="34">
        <v>185219.57900000375</v>
      </c>
      <c r="L6" s="34">
        <v>175735.16590000351</v>
      </c>
      <c r="M6" s="34">
        <v>160360.28450000333</v>
      </c>
      <c r="N6" s="34">
        <v>145487.63800000315</v>
      </c>
      <c r="O6" s="34">
        <v>142093.16830000299</v>
      </c>
      <c r="P6" s="34">
        <v>131518.50180000279</v>
      </c>
      <c r="Q6" s="34">
        <v>74763.678800002657</v>
      </c>
      <c r="R6" s="34">
        <v>65839.115600002508</v>
      </c>
      <c r="S6" s="34">
        <v>50493.850500002358</v>
      </c>
      <c r="T6" s="34">
        <v>49852.081500002219</v>
      </c>
      <c r="U6" s="34">
        <v>46049.161500002112</v>
      </c>
      <c r="V6" s="34">
        <v>41553.595700001984</v>
      </c>
      <c r="W6" s="34">
        <v>37933.729500001878</v>
      </c>
      <c r="X6" s="34">
        <v>22524.633000001766</v>
      </c>
      <c r="Y6" s="34">
        <v>17546.66290000168</v>
      </c>
      <c r="Z6" s="34">
        <v>14079.126500001577</v>
      </c>
      <c r="AA6" s="34">
        <v>11148.530200001489</v>
      </c>
    </row>
    <row r="7" spans="1:27" x14ac:dyDescent="0.35">
      <c r="A7" s="31" t="s">
        <v>38</v>
      </c>
      <c r="B7" s="31" t="s">
        <v>68</v>
      </c>
      <c r="C7" s="34">
        <v>120416.632</v>
      </c>
      <c r="D7" s="34">
        <v>104312.87300000001</v>
      </c>
      <c r="E7" s="34">
        <v>106084.12549999999</v>
      </c>
      <c r="F7" s="34">
        <v>101587.548</v>
      </c>
      <c r="G7" s="34">
        <v>97210.248000000007</v>
      </c>
      <c r="H7" s="34">
        <v>90220.770499999999</v>
      </c>
      <c r="I7" s="34">
        <v>81104.097999999998</v>
      </c>
      <c r="J7" s="34">
        <v>79204.113000002195</v>
      </c>
      <c r="K7" s="34">
        <v>66394.289200002066</v>
      </c>
      <c r="L7" s="34">
        <v>63672.207000001952</v>
      </c>
      <c r="M7" s="34">
        <v>54995.986000001853</v>
      </c>
      <c r="N7" s="34">
        <v>46655.238000001737</v>
      </c>
      <c r="O7" s="34">
        <v>44251.769000001637</v>
      </c>
      <c r="P7" s="34">
        <v>42028.520000001547</v>
      </c>
      <c r="Q7" s="34">
        <v>38950.514000001473</v>
      </c>
      <c r="R7" s="34">
        <v>35687.281000001385</v>
      </c>
      <c r="S7" s="34">
        <v>31962.126500001305</v>
      </c>
      <c r="T7" s="34">
        <v>28763.063000001232</v>
      </c>
      <c r="U7" s="34">
        <v>28627.335000001171</v>
      </c>
      <c r="V7" s="34">
        <v>28278.1490000011</v>
      </c>
      <c r="W7" s="34">
        <v>26453.333000001039</v>
      </c>
      <c r="X7" s="34">
        <v>24580.491200000979</v>
      </c>
      <c r="Y7" s="34">
        <v>23355.815100000927</v>
      </c>
      <c r="Z7" s="34">
        <v>21847.21140000087</v>
      </c>
      <c r="AA7" s="34">
        <v>20901.464900000825</v>
      </c>
    </row>
    <row r="8" spans="1:27" x14ac:dyDescent="0.35">
      <c r="A8" s="31" t="s">
        <v>38</v>
      </c>
      <c r="B8" s="31" t="s">
        <v>18</v>
      </c>
      <c r="C8" s="34">
        <v>19500.6984687</v>
      </c>
      <c r="D8" s="34">
        <v>14810.408367968599</v>
      </c>
      <c r="E8" s="34">
        <v>11767.389789508798</v>
      </c>
      <c r="F8" s="34">
        <v>10523.6638827396</v>
      </c>
      <c r="G8" s="34">
        <v>9788.3631201310982</v>
      </c>
      <c r="H8" s="34">
        <v>9214.4729858026985</v>
      </c>
      <c r="I8" s="34">
        <v>8715.6051419007981</v>
      </c>
      <c r="J8" s="34">
        <v>8246.6621896006</v>
      </c>
      <c r="K8" s="34">
        <v>7771.2901589297999</v>
      </c>
      <c r="L8" s="34">
        <v>7344.6136878942998</v>
      </c>
      <c r="M8" s="34">
        <v>6948.0866656094995</v>
      </c>
      <c r="N8" s="34">
        <v>17138.114439599398</v>
      </c>
      <c r="O8" s="34">
        <v>19380.712211729198</v>
      </c>
      <c r="P8" s="34">
        <v>11992.664055101</v>
      </c>
      <c r="Q8" s="34">
        <v>24666.844090795305</v>
      </c>
      <c r="R8" s="34">
        <v>13285.145878630001</v>
      </c>
      <c r="S8" s="34">
        <v>13922.284205576303</v>
      </c>
      <c r="T8" s="34">
        <v>14499.772127409</v>
      </c>
      <c r="U8" s="34">
        <v>13214.784626105402</v>
      </c>
      <c r="V8" s="34">
        <v>9842.5758630787004</v>
      </c>
      <c r="W8" s="34">
        <v>11980.538942212799</v>
      </c>
      <c r="X8" s="34">
        <v>28386.739497412997</v>
      </c>
      <c r="Y8" s="34">
        <v>21218.906917782795</v>
      </c>
      <c r="Z8" s="34">
        <v>16895.254931858799</v>
      </c>
      <c r="AA8" s="34">
        <v>13605.863370751402</v>
      </c>
    </row>
    <row r="9" spans="1:27" x14ac:dyDescent="0.35">
      <c r="A9" s="31" t="s">
        <v>38</v>
      </c>
      <c r="B9" s="31" t="s">
        <v>30</v>
      </c>
      <c r="C9" s="34">
        <v>1614.34051</v>
      </c>
      <c r="D9" s="34">
        <v>1480.8430980000001</v>
      </c>
      <c r="E9" s="34">
        <v>1478.276525</v>
      </c>
      <c r="F9" s="34">
        <v>159.63326499999999</v>
      </c>
      <c r="G9" s="34">
        <v>136.54268057534</v>
      </c>
      <c r="H9" s="34">
        <v>140.79322299999998</v>
      </c>
      <c r="I9" s="34">
        <v>124.52925490000001</v>
      </c>
      <c r="J9" s="34">
        <v>116.24611518098</v>
      </c>
      <c r="K9" s="34">
        <v>109.1147928</v>
      </c>
      <c r="L9" s="34">
        <v>105.02571200000001</v>
      </c>
      <c r="M9" s="34">
        <v>109.5452269999999</v>
      </c>
      <c r="N9" s="34">
        <v>149.46253999999999</v>
      </c>
      <c r="O9" s="34">
        <v>117.954712</v>
      </c>
      <c r="P9" s="34">
        <v>153.16275000000002</v>
      </c>
      <c r="Q9" s="34">
        <v>164.78517000000002</v>
      </c>
      <c r="R9" s="34">
        <v>68.68853</v>
      </c>
      <c r="S9" s="34">
        <v>123.13702000000001</v>
      </c>
      <c r="T9" s="34">
        <v>116.62595</v>
      </c>
      <c r="U9" s="34">
        <v>0</v>
      </c>
      <c r="V9" s="34">
        <v>0</v>
      </c>
      <c r="W9" s="34">
        <v>0</v>
      </c>
      <c r="X9" s="34">
        <v>0</v>
      </c>
      <c r="Y9" s="34">
        <v>0</v>
      </c>
      <c r="Z9" s="34">
        <v>0</v>
      </c>
      <c r="AA9" s="34">
        <v>0</v>
      </c>
    </row>
    <row r="10" spans="1:27" x14ac:dyDescent="0.35">
      <c r="A10" s="31" t="s">
        <v>38</v>
      </c>
      <c r="B10" s="31" t="s">
        <v>63</v>
      </c>
      <c r="C10" s="34">
        <v>1048.8003516360295</v>
      </c>
      <c r="D10" s="34">
        <v>828.76422412393492</v>
      </c>
      <c r="E10" s="34">
        <v>1348.1994946432396</v>
      </c>
      <c r="F10" s="34">
        <v>194.57814068941994</v>
      </c>
      <c r="G10" s="34">
        <v>5.3128726270099991</v>
      </c>
      <c r="H10" s="34">
        <v>75.255700773135999</v>
      </c>
      <c r="I10" s="34">
        <v>23.635081595703998</v>
      </c>
      <c r="J10" s="34">
        <v>9.9028139399099988</v>
      </c>
      <c r="K10" s="34">
        <v>4.0848311910959989</v>
      </c>
      <c r="L10" s="34">
        <v>49.616604789629996</v>
      </c>
      <c r="M10" s="34">
        <v>79.046411818959982</v>
      </c>
      <c r="N10" s="34">
        <v>1206.3950713020199</v>
      </c>
      <c r="O10" s="34">
        <v>1288.31318087405</v>
      </c>
      <c r="P10" s="34">
        <v>736.46757151565964</v>
      </c>
      <c r="Q10" s="34">
        <v>4998.7693820236</v>
      </c>
      <c r="R10" s="34">
        <v>3481.9275279404997</v>
      </c>
      <c r="S10" s="34">
        <v>5433.3799085571</v>
      </c>
      <c r="T10" s="34">
        <v>5250.6603856287711</v>
      </c>
      <c r="U10" s="34">
        <v>7404.9716425262004</v>
      </c>
      <c r="V10" s="34">
        <v>6117.3868496923706</v>
      </c>
      <c r="W10" s="34">
        <v>8876.7281028407997</v>
      </c>
      <c r="X10" s="34">
        <v>11567.89065185077</v>
      </c>
      <c r="Y10" s="34">
        <v>15147.6942886867</v>
      </c>
      <c r="Z10" s="34">
        <v>7710.5155551422995</v>
      </c>
      <c r="AA10" s="34">
        <v>7903.1789471766006</v>
      </c>
    </row>
    <row r="11" spans="1:27" x14ac:dyDescent="0.35">
      <c r="A11" s="31" t="s">
        <v>38</v>
      </c>
      <c r="B11" s="31" t="s">
        <v>62</v>
      </c>
      <c r="C11" s="34">
        <v>83014.543416999993</v>
      </c>
      <c r="D11" s="34">
        <v>99900.035440000007</v>
      </c>
      <c r="E11" s="34">
        <v>76520.648799999995</v>
      </c>
      <c r="F11" s="34">
        <v>79931.018737999999</v>
      </c>
      <c r="G11" s="34">
        <v>84235.583938430005</v>
      </c>
      <c r="H11" s="34">
        <v>74185.001290000015</v>
      </c>
      <c r="I11" s="34">
        <v>70521.199342190201</v>
      </c>
      <c r="J11" s="34">
        <v>78149.281468776084</v>
      </c>
      <c r="K11" s="34">
        <v>64295.603261000004</v>
      </c>
      <c r="L11" s="34">
        <v>51941.763763000003</v>
      </c>
      <c r="M11" s="34">
        <v>61089.007109999991</v>
      </c>
      <c r="N11" s="34">
        <v>49059.94206300001</v>
      </c>
      <c r="O11" s="34">
        <v>49636.190755000003</v>
      </c>
      <c r="P11" s="34">
        <v>52631.449976999997</v>
      </c>
      <c r="Q11" s="34">
        <v>46805.764238000003</v>
      </c>
      <c r="R11" s="34">
        <v>43522.720260000002</v>
      </c>
      <c r="S11" s="34">
        <v>46142.261349999993</v>
      </c>
      <c r="T11" s="34">
        <v>37850.054620000003</v>
      </c>
      <c r="U11" s="34">
        <v>30248.734779999999</v>
      </c>
      <c r="V11" s="34">
        <v>35871.29376</v>
      </c>
      <c r="W11" s="34">
        <v>27391.737889999997</v>
      </c>
      <c r="X11" s="34">
        <v>27465.238310000001</v>
      </c>
      <c r="Y11" s="34">
        <v>29366.920550000006</v>
      </c>
      <c r="Z11" s="34">
        <v>25494.936260000002</v>
      </c>
      <c r="AA11" s="34">
        <v>24234.743750000001</v>
      </c>
    </row>
    <row r="12" spans="1:27" x14ac:dyDescent="0.35">
      <c r="A12" s="31" t="s">
        <v>38</v>
      </c>
      <c r="B12" s="31" t="s">
        <v>66</v>
      </c>
      <c r="C12" s="34">
        <v>68358.298624999996</v>
      </c>
      <c r="D12" s="34">
        <v>79335.433749943317</v>
      </c>
      <c r="E12" s="34">
        <v>70983.888137218615</v>
      </c>
      <c r="F12" s="34">
        <v>66821.726597171903</v>
      </c>
      <c r="G12" s="34">
        <v>66630.320777505549</v>
      </c>
      <c r="H12" s="34">
        <v>66900.293703849107</v>
      </c>
      <c r="I12" s="34">
        <v>68370.749242733116</v>
      </c>
      <c r="J12" s="34">
        <v>69868.083629099521</v>
      </c>
      <c r="K12" s="34">
        <v>66907.704424685508</v>
      </c>
      <c r="L12" s="34">
        <v>63918.232935098444</v>
      </c>
      <c r="M12" s="34">
        <v>63463.896270187317</v>
      </c>
      <c r="N12" s="34">
        <v>61258.812341214274</v>
      </c>
      <c r="O12" s="34">
        <v>55874.753812974675</v>
      </c>
      <c r="P12" s="34">
        <v>59214.734723543348</v>
      </c>
      <c r="Q12" s="34">
        <v>75649.606841617322</v>
      </c>
      <c r="R12" s="34">
        <v>81806.254188921826</v>
      </c>
      <c r="S12" s="34">
        <v>86198.281693641286</v>
      </c>
      <c r="T12" s="34">
        <v>80604.428267546507</v>
      </c>
      <c r="U12" s="34">
        <v>76271.62048336782</v>
      </c>
      <c r="V12" s="34">
        <v>71029.171303535026</v>
      </c>
      <c r="W12" s="34">
        <v>64753.741543066863</v>
      </c>
      <c r="X12" s="34">
        <v>62193.05560309819</v>
      </c>
      <c r="Y12" s="34">
        <v>64272.043486015042</v>
      </c>
      <c r="Z12" s="34">
        <v>63951.127069519156</v>
      </c>
      <c r="AA12" s="34">
        <v>61376.281329639132</v>
      </c>
    </row>
    <row r="13" spans="1:27" x14ac:dyDescent="0.35">
      <c r="A13" s="31" t="s">
        <v>38</v>
      </c>
      <c r="B13" s="31" t="s">
        <v>65</v>
      </c>
      <c r="C13" s="34">
        <v>13.520245252476991</v>
      </c>
      <c r="D13" s="34">
        <v>17.856277245046062</v>
      </c>
      <c r="E13" s="34">
        <v>16.943421397014117</v>
      </c>
      <c r="F13" s="34">
        <v>15.938039196805816</v>
      </c>
      <c r="G13" s="34">
        <v>15.672179813048556</v>
      </c>
      <c r="H13" s="34">
        <v>15.755744853147887</v>
      </c>
      <c r="I13" s="34">
        <v>15.616075892844028</v>
      </c>
      <c r="J13" s="34">
        <v>16.010270074815509</v>
      </c>
      <c r="K13" s="34">
        <v>16.620293110933204</v>
      </c>
      <c r="L13" s="34">
        <v>16.902445059131196</v>
      </c>
      <c r="M13" s="34">
        <v>16.245576142891533</v>
      </c>
      <c r="N13" s="34">
        <v>19.185768493217097</v>
      </c>
      <c r="O13" s="34">
        <v>17.416381133251278</v>
      </c>
      <c r="P13" s="34">
        <v>15.930312012563784</v>
      </c>
      <c r="Q13" s="34">
        <v>17.613617944146345</v>
      </c>
      <c r="R13" s="34">
        <v>16.697992321898464</v>
      </c>
      <c r="S13" s="34">
        <v>16.755440253877644</v>
      </c>
      <c r="T13" s="34">
        <v>16.633444154176718</v>
      </c>
      <c r="U13" s="34">
        <v>16.450125395440612</v>
      </c>
      <c r="V13" s="34">
        <v>15.799777465073358</v>
      </c>
      <c r="W13" s="34">
        <v>16.758575295935959</v>
      </c>
      <c r="X13" s="34">
        <v>16.316730734366349</v>
      </c>
      <c r="Y13" s="34">
        <v>14.809125018312049</v>
      </c>
      <c r="Z13" s="34">
        <v>14.698669325114437</v>
      </c>
      <c r="AA13" s="34">
        <v>14.363593131914989</v>
      </c>
    </row>
    <row r="14" spans="1:27" x14ac:dyDescent="0.35">
      <c r="A14" s="31" t="s">
        <v>38</v>
      </c>
      <c r="B14" s="31" t="s">
        <v>34</v>
      </c>
      <c r="C14" s="34">
        <v>0.15590089561249998</v>
      </c>
      <c r="D14" s="34">
        <v>0.15965500246100001</v>
      </c>
      <c r="E14" s="34">
        <v>0.16214352330079998</v>
      </c>
      <c r="F14" s="34">
        <v>0.14628305934949987</v>
      </c>
      <c r="G14" s="34">
        <v>0.14178732906339978</v>
      </c>
      <c r="H14" s="34">
        <v>0.1391175966443999</v>
      </c>
      <c r="I14" s="34">
        <v>0.13576531778559989</v>
      </c>
      <c r="J14" s="34">
        <v>0.1188902712444999</v>
      </c>
      <c r="K14" s="34">
        <v>0.1234521389551</v>
      </c>
      <c r="L14" s="34">
        <v>1.0622835578514001</v>
      </c>
      <c r="M14" s="34">
        <v>1.0436289586298999</v>
      </c>
      <c r="N14" s="34">
        <v>3.8254408240339908</v>
      </c>
      <c r="O14" s="34">
        <v>3.7941931798763999</v>
      </c>
      <c r="P14" s="34">
        <v>3.5660866727117004</v>
      </c>
      <c r="Q14" s="34">
        <v>4.5361129382461005</v>
      </c>
      <c r="R14" s="34">
        <v>4.3355823973879906</v>
      </c>
      <c r="S14" s="34">
        <v>3.9447125834468983</v>
      </c>
      <c r="T14" s="34">
        <v>3.6922578981011998</v>
      </c>
      <c r="U14" s="34">
        <v>3.5281548065206998</v>
      </c>
      <c r="V14" s="34">
        <v>3.2802891033306998</v>
      </c>
      <c r="W14" s="34">
        <v>4.4774275895219908</v>
      </c>
      <c r="X14" s="34">
        <v>4.3517618188062981</v>
      </c>
      <c r="Y14" s="34">
        <v>4.0706459475407994</v>
      </c>
      <c r="Z14" s="34">
        <v>4.5987491309874988</v>
      </c>
      <c r="AA14" s="34">
        <v>4.3730465220949997</v>
      </c>
    </row>
    <row r="15" spans="1:27" x14ac:dyDescent="0.35">
      <c r="A15" s="31" t="s">
        <v>38</v>
      </c>
      <c r="B15" s="31" t="s">
        <v>70</v>
      </c>
      <c r="C15" s="34">
        <v>754.95814599999994</v>
      </c>
      <c r="D15" s="34">
        <v>298.846789</v>
      </c>
      <c r="E15" s="34">
        <v>861.26813400000003</v>
      </c>
      <c r="F15" s="34">
        <v>776.68998473187787</v>
      </c>
      <c r="G15" s="34">
        <v>1222.0701295410902</v>
      </c>
      <c r="H15" s="34">
        <v>2790.3673449616044</v>
      </c>
      <c r="I15" s="34">
        <v>2655.5627268837225</v>
      </c>
      <c r="J15" s="34">
        <v>4174.8937136779305</v>
      </c>
      <c r="K15" s="34">
        <v>6409.4739014588249</v>
      </c>
      <c r="L15" s="34">
        <v>9218.6524480859844</v>
      </c>
      <c r="M15" s="34">
        <v>5953.2495652945026</v>
      </c>
      <c r="N15" s="34">
        <v>18722.452285831961</v>
      </c>
      <c r="O15" s="34">
        <v>14346.140524014112</v>
      </c>
      <c r="P15" s="34">
        <v>15291.926034110138</v>
      </c>
      <c r="Q15" s="34">
        <v>16960.954103569868</v>
      </c>
      <c r="R15" s="34">
        <v>13650.599152487488</v>
      </c>
      <c r="S15" s="34">
        <v>12624.05769463901</v>
      </c>
      <c r="T15" s="34">
        <v>11110.958182855091</v>
      </c>
      <c r="U15" s="34">
        <v>12000.224478074899</v>
      </c>
      <c r="V15" s="34">
        <v>10395.530911323989</v>
      </c>
      <c r="W15" s="34">
        <v>10439.961633076293</v>
      </c>
      <c r="X15" s="34">
        <v>8980.426167652724</v>
      </c>
      <c r="Y15" s="34">
        <v>9040.8874221418755</v>
      </c>
      <c r="Z15" s="34">
        <v>9038.6932536093173</v>
      </c>
      <c r="AA15" s="34">
        <v>8385.1401562889405</v>
      </c>
    </row>
    <row r="16" spans="1:27" x14ac:dyDescent="0.35">
      <c r="A16" s="31" t="s">
        <v>38</v>
      </c>
      <c r="B16" s="31" t="s">
        <v>52</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row>
    <row r="17" spans="1:27" x14ac:dyDescent="0.35">
      <c r="A17" s="38" t="s">
        <v>127</v>
      </c>
      <c r="B17" s="38"/>
      <c r="C17" s="35">
        <v>668042.09431758861</v>
      </c>
      <c r="D17" s="35">
        <v>606142.8806572808</v>
      </c>
      <c r="E17" s="35">
        <v>567630.25816776766</v>
      </c>
      <c r="F17" s="35">
        <v>541530.23376279778</v>
      </c>
      <c r="G17" s="35">
        <v>511963.16786908207</v>
      </c>
      <c r="H17" s="35">
        <v>470782.00544827816</v>
      </c>
      <c r="I17" s="35">
        <v>442108.59903921257</v>
      </c>
      <c r="J17" s="35">
        <v>424566.69188667799</v>
      </c>
      <c r="K17" s="35">
        <v>390718.28596172319</v>
      </c>
      <c r="L17" s="35">
        <v>362783.52804784704</v>
      </c>
      <c r="M17" s="35">
        <v>347062.09776076389</v>
      </c>
      <c r="N17" s="35">
        <v>320974.78822361381</v>
      </c>
      <c r="O17" s="35">
        <v>312660.27835371578</v>
      </c>
      <c r="P17" s="35">
        <v>298291.43118917686</v>
      </c>
      <c r="Q17" s="35">
        <v>266017.57614038448</v>
      </c>
      <c r="R17" s="35">
        <v>243707.83097781811</v>
      </c>
      <c r="S17" s="35">
        <v>234292.07661803224</v>
      </c>
      <c r="T17" s="35">
        <v>216953.3192947419</v>
      </c>
      <c r="U17" s="35">
        <v>201833.05815739813</v>
      </c>
      <c r="V17" s="35">
        <v>192707.97225377426</v>
      </c>
      <c r="W17" s="35">
        <v>177406.56755341933</v>
      </c>
      <c r="X17" s="35">
        <v>176734.36499309907</v>
      </c>
      <c r="Y17" s="35">
        <v>170922.85236750546</v>
      </c>
      <c r="Z17" s="35">
        <v>149992.87038584784</v>
      </c>
      <c r="AA17" s="35">
        <v>139184.42609070137</v>
      </c>
    </row>
    <row r="18" spans="1:27" x14ac:dyDescent="0.35">
      <c r="A18" s="13"/>
      <c r="B18" s="13"/>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186780.52069999999</v>
      </c>
      <c r="D20" s="34">
        <v>147509.736</v>
      </c>
      <c r="E20" s="34">
        <v>143676.7415</v>
      </c>
      <c r="F20" s="34">
        <v>131912.03200000001</v>
      </c>
      <c r="G20" s="34">
        <v>118257.102</v>
      </c>
      <c r="H20" s="34">
        <v>102804.62450000001</v>
      </c>
      <c r="I20" s="34">
        <v>98666.691500000001</v>
      </c>
      <c r="J20" s="34">
        <v>90580.740000002028</v>
      </c>
      <c r="K20" s="34">
        <v>91884.838500001919</v>
      </c>
      <c r="L20" s="34">
        <v>88677.046000001807</v>
      </c>
      <c r="M20" s="34">
        <v>79118.791500001709</v>
      </c>
      <c r="N20" s="34">
        <v>55759.652000001617</v>
      </c>
      <c r="O20" s="34">
        <v>54250.061000001522</v>
      </c>
      <c r="P20" s="34">
        <v>50918.740500001441</v>
      </c>
      <c r="Q20" s="34">
        <v>12163.007000001367</v>
      </c>
      <c r="R20" s="34">
        <v>14971.225500001283</v>
      </c>
      <c r="S20" s="34">
        <v>14265.174000001211</v>
      </c>
      <c r="T20" s="34">
        <v>13483.710000001143</v>
      </c>
      <c r="U20" s="34">
        <v>12723.299000001087</v>
      </c>
      <c r="V20" s="34">
        <v>10880.455000001019</v>
      </c>
      <c r="W20" s="34">
        <v>11063.350000000963</v>
      </c>
      <c r="X20" s="34">
        <v>9.0918876999999901E-10</v>
      </c>
      <c r="Y20" s="34">
        <v>8.6365039999999993E-10</v>
      </c>
      <c r="Z20" s="34">
        <v>8.1057619999999993E-10</v>
      </c>
      <c r="AA20" s="34">
        <v>7.6594949999999894E-10</v>
      </c>
    </row>
    <row r="21" spans="1:27"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x14ac:dyDescent="0.35">
      <c r="A22" s="31" t="s">
        <v>119</v>
      </c>
      <c r="B22" s="31" t="s">
        <v>18</v>
      </c>
      <c r="C22" s="34">
        <v>155.24680870000003</v>
      </c>
      <c r="D22" s="34">
        <v>213.48389690889999</v>
      </c>
      <c r="E22" s="34">
        <v>204.56204654499999</v>
      </c>
      <c r="F22" s="34">
        <v>361.17533548379998</v>
      </c>
      <c r="G22" s="34">
        <v>343.99168270410001</v>
      </c>
      <c r="H22" s="34">
        <v>320.99736782479999</v>
      </c>
      <c r="I22" s="34">
        <v>308.36390558969998</v>
      </c>
      <c r="J22" s="34">
        <v>291.85855709239996</v>
      </c>
      <c r="K22" s="34">
        <v>270.03534804550003</v>
      </c>
      <c r="L22" s="34">
        <v>257.62694973840001</v>
      </c>
      <c r="M22" s="34">
        <v>250.89163986849999</v>
      </c>
      <c r="N22" s="34">
        <v>5802.392821671001</v>
      </c>
      <c r="O22" s="34">
        <v>6415.5274976129995</v>
      </c>
      <c r="P22" s="34">
        <v>3829.719415041</v>
      </c>
      <c r="Q22" s="34">
        <v>6266.4191670600012</v>
      </c>
      <c r="R22" s="34">
        <v>4242.3430796709999</v>
      </c>
      <c r="S22" s="34">
        <v>5245.4923244000001</v>
      </c>
      <c r="T22" s="34">
        <v>5698.9898430000003</v>
      </c>
      <c r="U22" s="34">
        <v>5765.8851287000007</v>
      </c>
      <c r="V22" s="34">
        <v>3603.4835328999998</v>
      </c>
      <c r="W22" s="34">
        <v>4844.7085203999995</v>
      </c>
      <c r="X22" s="34">
        <v>20583.810750000001</v>
      </c>
      <c r="Y22" s="34">
        <v>14159.828099999999</v>
      </c>
      <c r="Z22" s="34">
        <v>11265.839</v>
      </c>
      <c r="AA22" s="34">
        <v>10748.315000000001</v>
      </c>
    </row>
    <row r="23" spans="1:27"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x14ac:dyDescent="0.35">
      <c r="A24" s="31" t="s">
        <v>119</v>
      </c>
      <c r="B24" s="31" t="s">
        <v>63</v>
      </c>
      <c r="C24" s="34">
        <v>29.1657580346</v>
      </c>
      <c r="D24" s="34">
        <v>39.85852909977001</v>
      </c>
      <c r="E24" s="34">
        <v>29.126795191799999</v>
      </c>
      <c r="F24" s="34">
        <v>24.719348188190001</v>
      </c>
      <c r="G24" s="34">
        <v>5.8042670399999895E-3</v>
      </c>
      <c r="H24" s="34">
        <v>5.9239061399999999E-3</v>
      </c>
      <c r="I24" s="34">
        <v>5.8838719700000002E-3</v>
      </c>
      <c r="J24" s="34">
        <v>5.7312691999999903E-3</v>
      </c>
      <c r="K24" s="34">
        <v>0.88625064560000011</v>
      </c>
      <c r="L24" s="34">
        <v>21.867035106869999</v>
      </c>
      <c r="M24" s="34">
        <v>18.733005431119999</v>
      </c>
      <c r="N24" s="34">
        <v>158.06855292460003</v>
      </c>
      <c r="O24" s="34">
        <v>121.26237508247999</v>
      </c>
      <c r="P24" s="34">
        <v>91.860641967719999</v>
      </c>
      <c r="Q24" s="34">
        <v>2416.2978749744998</v>
      </c>
      <c r="R24" s="34">
        <v>2036.6676812734997</v>
      </c>
      <c r="S24" s="34">
        <v>2466.6159650187001</v>
      </c>
      <c r="T24" s="34">
        <v>2823.8248179376001</v>
      </c>
      <c r="U24" s="34">
        <v>3998.6554044864001</v>
      </c>
      <c r="V24" s="34">
        <v>3797.9915486350005</v>
      </c>
      <c r="W24" s="34">
        <v>5363.4450058599996</v>
      </c>
      <c r="X24" s="34">
        <v>7305.3423944068008</v>
      </c>
      <c r="Y24" s="34">
        <v>9504.3136601383012</v>
      </c>
      <c r="Z24" s="34">
        <v>4481.0883913874004</v>
      </c>
      <c r="AA24" s="34">
        <v>4273.2628265845005</v>
      </c>
    </row>
    <row r="25" spans="1:27" x14ac:dyDescent="0.35">
      <c r="A25" s="31" t="s">
        <v>119</v>
      </c>
      <c r="B25" s="31" t="s">
        <v>62</v>
      </c>
      <c r="C25" s="34">
        <v>12808.211039999998</v>
      </c>
      <c r="D25" s="34">
        <v>11586.135100000001</v>
      </c>
      <c r="E25" s="34">
        <v>10455.88839</v>
      </c>
      <c r="F25" s="34">
        <v>12863.624587000002</v>
      </c>
      <c r="G25" s="34">
        <v>12198.208058430002</v>
      </c>
      <c r="H25" s="34">
        <v>11698.805969999999</v>
      </c>
      <c r="I25" s="34">
        <v>10902.566316190199</v>
      </c>
      <c r="J25" s="34">
        <v>14264.7030627761</v>
      </c>
      <c r="K25" s="34">
        <v>11686.472659999999</v>
      </c>
      <c r="L25" s="34">
        <v>10976.542719999999</v>
      </c>
      <c r="M25" s="34">
        <v>8911.0255099999995</v>
      </c>
      <c r="N25" s="34">
        <v>10704.869879999998</v>
      </c>
      <c r="O25" s="34">
        <v>10830.63874</v>
      </c>
      <c r="P25" s="34">
        <v>10823.31236</v>
      </c>
      <c r="Q25" s="34">
        <v>10313.553390000001</v>
      </c>
      <c r="R25" s="34">
        <v>9250.75101</v>
      </c>
      <c r="S25" s="34">
        <v>10247.09541</v>
      </c>
      <c r="T25" s="34">
        <v>8180.0506599999999</v>
      </c>
      <c r="U25" s="34">
        <v>7154.9600700000001</v>
      </c>
      <c r="V25" s="34">
        <v>6542.86067</v>
      </c>
      <c r="W25" s="34">
        <v>5777.02268</v>
      </c>
      <c r="X25" s="34">
        <v>6095.8755199999996</v>
      </c>
      <c r="Y25" s="34">
        <v>6064.5052100000003</v>
      </c>
      <c r="Z25" s="34">
        <v>5410.4180600000009</v>
      </c>
      <c r="AA25" s="34">
        <v>5258.1951200000003</v>
      </c>
    </row>
    <row r="26" spans="1:27" x14ac:dyDescent="0.35">
      <c r="A26" s="31" t="s">
        <v>119</v>
      </c>
      <c r="B26" s="31" t="s">
        <v>66</v>
      </c>
      <c r="C26" s="34">
        <v>13918.286890000001</v>
      </c>
      <c r="D26" s="34">
        <v>16753.574907965623</v>
      </c>
      <c r="E26" s="34">
        <v>14841.387241234068</v>
      </c>
      <c r="F26" s="34">
        <v>13563.781600714521</v>
      </c>
      <c r="G26" s="34">
        <v>13202.353696766129</v>
      </c>
      <c r="H26" s="34">
        <v>13195.89351320379</v>
      </c>
      <c r="I26" s="34">
        <v>12419.160463170929</v>
      </c>
      <c r="J26" s="34">
        <v>10668.516354272422</v>
      </c>
      <c r="K26" s="34">
        <v>9428.5099577559304</v>
      </c>
      <c r="L26" s="34">
        <v>9712.2098236997426</v>
      </c>
      <c r="M26" s="34">
        <v>10197.49323715211</v>
      </c>
      <c r="N26" s="34">
        <v>8982.8377630873001</v>
      </c>
      <c r="O26" s="34">
        <v>8634.7528046451971</v>
      </c>
      <c r="P26" s="34">
        <v>12083.871757337196</v>
      </c>
      <c r="Q26" s="34">
        <v>21888.745844173696</v>
      </c>
      <c r="R26" s="34">
        <v>20306.301049328293</v>
      </c>
      <c r="S26" s="34">
        <v>18666.242414399203</v>
      </c>
      <c r="T26" s="34">
        <v>16200.206431734499</v>
      </c>
      <c r="U26" s="34">
        <v>16121.055479350702</v>
      </c>
      <c r="V26" s="34">
        <v>14649.162984247298</v>
      </c>
      <c r="W26" s="34">
        <v>14472.7952273881</v>
      </c>
      <c r="X26" s="34">
        <v>14605.041762609999</v>
      </c>
      <c r="Y26" s="34">
        <v>14922.0155831265</v>
      </c>
      <c r="Z26" s="34">
        <v>14645.856988026002</v>
      </c>
      <c r="AA26" s="34">
        <v>13640.947564910199</v>
      </c>
    </row>
    <row r="27" spans="1:27" x14ac:dyDescent="0.35">
      <c r="A27" s="31" t="s">
        <v>119</v>
      </c>
      <c r="B27" s="31" t="s">
        <v>65</v>
      </c>
      <c r="C27" s="34">
        <v>5.2481052758396611</v>
      </c>
      <c r="D27" s="34">
        <v>8.0181369254069725</v>
      </c>
      <c r="E27" s="34">
        <v>7.5114480708119737</v>
      </c>
      <c r="F27" s="34">
        <v>7.4354143655807166</v>
      </c>
      <c r="G27" s="34">
        <v>6.7276330747145492</v>
      </c>
      <c r="H27" s="34">
        <v>6.8204658518149497</v>
      </c>
      <c r="I27" s="34">
        <v>6.4722588487844401</v>
      </c>
      <c r="J27" s="34">
        <v>5.5136943716501463</v>
      </c>
      <c r="K27" s="34">
        <v>5.3732395263935882</v>
      </c>
      <c r="L27" s="34">
        <v>5.9771928655915456</v>
      </c>
      <c r="M27" s="34">
        <v>5.7351197177349498</v>
      </c>
      <c r="N27" s="34">
        <v>8.5853018096332878</v>
      </c>
      <c r="O27" s="34">
        <v>7.8647631021548197</v>
      </c>
      <c r="P27" s="34">
        <v>7.167758636803117</v>
      </c>
      <c r="Q27" s="34">
        <v>8.7186600994326877</v>
      </c>
      <c r="R27" s="34">
        <v>8.2559348930744783</v>
      </c>
      <c r="S27" s="34">
        <v>9.176933495513099</v>
      </c>
      <c r="T27" s="34">
        <v>8.8320410347888796</v>
      </c>
      <c r="U27" s="34">
        <v>8.8455483212606669</v>
      </c>
      <c r="V27" s="34">
        <v>8.4887591649874601</v>
      </c>
      <c r="W27" s="34">
        <v>9.5231587414282988</v>
      </c>
      <c r="X27" s="34">
        <v>9.5794748491285002</v>
      </c>
      <c r="Y27" s="34">
        <v>8.8018006165653997</v>
      </c>
      <c r="Z27" s="34">
        <v>8.9492296048887496</v>
      </c>
      <c r="AA27" s="34">
        <v>8.9216953726929589</v>
      </c>
    </row>
    <row r="28" spans="1:27" x14ac:dyDescent="0.35">
      <c r="A28" s="31" t="s">
        <v>119</v>
      </c>
      <c r="B28" s="31" t="s">
        <v>34</v>
      </c>
      <c r="C28" s="34">
        <v>1.274948359999999E-5</v>
      </c>
      <c r="D28" s="34">
        <v>1.2768080499999999E-5</v>
      </c>
      <c r="E28" s="34">
        <v>1.1938095800000001E-5</v>
      </c>
      <c r="F28" s="34">
        <v>1.125554509999999E-5</v>
      </c>
      <c r="G28" s="34">
        <v>1.0980347300000001E-5</v>
      </c>
      <c r="H28" s="34">
        <v>1.35302184E-5</v>
      </c>
      <c r="I28" s="34">
        <v>1.5269930799999999E-5</v>
      </c>
      <c r="J28" s="34">
        <v>1.584405399999999E-5</v>
      </c>
      <c r="K28" s="34">
        <v>1.4848480399999997E-5</v>
      </c>
      <c r="L28" s="34">
        <v>0.95393037119040014</v>
      </c>
      <c r="M28" s="34">
        <v>0.93970936639489988</v>
      </c>
      <c r="N28" s="34">
        <v>3.0354738872179907</v>
      </c>
      <c r="O28" s="34">
        <v>2.8256923698309997</v>
      </c>
      <c r="P28" s="34">
        <v>2.6515155368437</v>
      </c>
      <c r="Q28" s="34">
        <v>3.1300042246864006</v>
      </c>
      <c r="R28" s="34">
        <v>2.9917196840799902</v>
      </c>
      <c r="S28" s="34">
        <v>2.6787352550064996</v>
      </c>
      <c r="T28" s="34">
        <v>2.5090306394857</v>
      </c>
      <c r="U28" s="34">
        <v>2.4041360621862999</v>
      </c>
      <c r="V28" s="34">
        <v>2.2211985830881997</v>
      </c>
      <c r="W28" s="34">
        <v>2.7625122723126005</v>
      </c>
      <c r="X28" s="34">
        <v>2.7437217634562989</v>
      </c>
      <c r="Y28" s="34">
        <v>2.5729444608447998</v>
      </c>
      <c r="Z28" s="34">
        <v>2.5416259371474998</v>
      </c>
      <c r="AA28" s="34">
        <v>2.3917324101339998</v>
      </c>
    </row>
    <row r="29" spans="1:27" x14ac:dyDescent="0.35">
      <c r="A29" s="31" t="s">
        <v>119</v>
      </c>
      <c r="B29" s="31" t="s">
        <v>70</v>
      </c>
      <c r="C29" s="34">
        <v>66.446746000000005</v>
      </c>
      <c r="D29" s="34">
        <v>66.922449</v>
      </c>
      <c r="E29" s="34">
        <v>158.75913399999999</v>
      </c>
      <c r="F29" s="34">
        <v>209.401475792501</v>
      </c>
      <c r="G29" s="34">
        <v>866.23677979784907</v>
      </c>
      <c r="H29" s="34">
        <v>2181.4818354214576</v>
      </c>
      <c r="I29" s="34">
        <v>1899.4790172114083</v>
      </c>
      <c r="J29" s="34">
        <v>3302.2268041002271</v>
      </c>
      <c r="K29" s="34">
        <v>5037.7967917948472</v>
      </c>
      <c r="L29" s="34">
        <v>7361.2080386857451</v>
      </c>
      <c r="M29" s="34">
        <v>4578.2310554489559</v>
      </c>
      <c r="N29" s="34">
        <v>16073.217073343245</v>
      </c>
      <c r="O29" s="34">
        <v>11938.382312320984</v>
      </c>
      <c r="P29" s="34">
        <v>13235.466122060954</v>
      </c>
      <c r="Q29" s="34">
        <v>14994.277188510712</v>
      </c>
      <c r="R29" s="34">
        <v>11802.283533538843</v>
      </c>
      <c r="S29" s="34">
        <v>11302.992391310987</v>
      </c>
      <c r="T29" s="34">
        <v>9763.3021210526695</v>
      </c>
      <c r="U29" s="34">
        <v>10628.232786361557</v>
      </c>
      <c r="V29" s="34">
        <v>9333.9307410970159</v>
      </c>
      <c r="W29" s="34">
        <v>9294.3316715502933</v>
      </c>
      <c r="X29" s="34">
        <v>7863.7345049400619</v>
      </c>
      <c r="Y29" s="34">
        <v>8145.0595324814176</v>
      </c>
      <c r="Z29" s="34">
        <v>8205.655988632976</v>
      </c>
      <c r="AA29" s="34">
        <v>7551.5513873113141</v>
      </c>
    </row>
    <row r="30" spans="1:27" x14ac:dyDescent="0.35">
      <c r="A30" s="31" t="s">
        <v>119</v>
      </c>
      <c r="B30" s="31" t="s">
        <v>52</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row>
    <row r="31" spans="1:27" x14ac:dyDescent="0.35">
      <c r="A31" s="38" t="s">
        <v>127</v>
      </c>
      <c r="B31" s="38"/>
      <c r="C31" s="35">
        <v>213696.67930201042</v>
      </c>
      <c r="D31" s="35">
        <v>176110.80657089973</v>
      </c>
      <c r="E31" s="35">
        <v>169215.21742104171</v>
      </c>
      <c r="F31" s="35">
        <v>158732.7682857521</v>
      </c>
      <c r="G31" s="35">
        <v>144008.38887524197</v>
      </c>
      <c r="H31" s="35">
        <v>128027.14774078655</v>
      </c>
      <c r="I31" s="35">
        <v>122303.26032767158</v>
      </c>
      <c r="J31" s="35">
        <v>115811.33739978379</v>
      </c>
      <c r="K31" s="35">
        <v>113276.11595597534</v>
      </c>
      <c r="L31" s="35">
        <v>109651.26972141242</v>
      </c>
      <c r="M31" s="35">
        <v>98502.670012171162</v>
      </c>
      <c r="N31" s="35">
        <v>81416.406319494155</v>
      </c>
      <c r="O31" s="35">
        <v>80260.107180444349</v>
      </c>
      <c r="P31" s="35">
        <v>77754.672432984167</v>
      </c>
      <c r="Q31" s="35">
        <v>53056.741936309001</v>
      </c>
      <c r="R31" s="35">
        <v>50815.544255167151</v>
      </c>
      <c r="S31" s="35">
        <v>50899.79704731462</v>
      </c>
      <c r="T31" s="35">
        <v>46395.613793708028</v>
      </c>
      <c r="U31" s="35">
        <v>45772.70063085945</v>
      </c>
      <c r="V31" s="35">
        <v>39482.442494948307</v>
      </c>
      <c r="W31" s="35">
        <v>41530.844592390495</v>
      </c>
      <c r="X31" s="35">
        <v>48599.64990186684</v>
      </c>
      <c r="Y31" s="35">
        <v>44659.464353882227</v>
      </c>
      <c r="Z31" s="35">
        <v>35812.151669019106</v>
      </c>
      <c r="AA31" s="35">
        <v>33929.642206868164</v>
      </c>
    </row>
    <row r="33" spans="1:27"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x14ac:dyDescent="0.35">
      <c r="A34" s="31" t="s">
        <v>120</v>
      </c>
      <c r="B34" s="31" t="s">
        <v>60</v>
      </c>
      <c r="C34" s="34">
        <v>187294.74</v>
      </c>
      <c r="D34" s="34">
        <v>157946.93049999999</v>
      </c>
      <c r="E34" s="34">
        <v>155754.04500000001</v>
      </c>
      <c r="F34" s="34">
        <v>150384.09510000001</v>
      </c>
      <c r="G34" s="34">
        <v>135684.02230000001</v>
      </c>
      <c r="H34" s="34">
        <v>127225.03779999999</v>
      </c>
      <c r="I34" s="34">
        <v>114566.4754</v>
      </c>
      <c r="J34" s="34">
        <v>98375.652400001913</v>
      </c>
      <c r="K34" s="34">
        <v>93334.740500001819</v>
      </c>
      <c r="L34" s="34">
        <v>87058.119900001722</v>
      </c>
      <c r="M34" s="34">
        <v>81241.493000001617</v>
      </c>
      <c r="N34" s="34">
        <v>89727.986000001532</v>
      </c>
      <c r="O34" s="34">
        <v>87843.107300001458</v>
      </c>
      <c r="P34" s="34">
        <v>80599.761300001352</v>
      </c>
      <c r="Q34" s="34">
        <v>62600.671800001292</v>
      </c>
      <c r="R34" s="34">
        <v>50867.890100001219</v>
      </c>
      <c r="S34" s="34">
        <v>36228.676500001151</v>
      </c>
      <c r="T34" s="34">
        <v>36368.371500001078</v>
      </c>
      <c r="U34" s="34">
        <v>33325.862500001029</v>
      </c>
      <c r="V34" s="34">
        <v>30673.140700000964</v>
      </c>
      <c r="W34" s="34">
        <v>26870.379500000912</v>
      </c>
      <c r="X34" s="34">
        <v>22524.633000000857</v>
      </c>
      <c r="Y34" s="34">
        <v>17546.662900000818</v>
      </c>
      <c r="Z34" s="34">
        <v>14079.126500000766</v>
      </c>
      <c r="AA34" s="34">
        <v>11148.530200000723</v>
      </c>
    </row>
    <row r="35" spans="1:27"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x14ac:dyDescent="0.35">
      <c r="A36" s="31" t="s">
        <v>120</v>
      </c>
      <c r="B36" s="31" t="s">
        <v>18</v>
      </c>
      <c r="C36" s="34">
        <v>10389.757659999999</v>
      </c>
      <c r="D36" s="34">
        <v>7444.6801643457002</v>
      </c>
      <c r="E36" s="34">
        <v>7030.0110526606986</v>
      </c>
      <c r="F36" s="34">
        <v>7538.5255306224999</v>
      </c>
      <c r="G36" s="34">
        <v>6979.9466750967995</v>
      </c>
      <c r="H36" s="34">
        <v>6568.0811458919998</v>
      </c>
      <c r="I36" s="34">
        <v>6214.2691174099991</v>
      </c>
      <c r="J36" s="34">
        <v>5869.8827178968004</v>
      </c>
      <c r="K36" s="34">
        <v>5537.1170683936998</v>
      </c>
      <c r="L36" s="34">
        <v>5236.1117006666991</v>
      </c>
      <c r="M36" s="34">
        <v>4947.0183002450003</v>
      </c>
      <c r="N36" s="34">
        <v>7359.1598690590008</v>
      </c>
      <c r="O36" s="34">
        <v>8395.5060250869992</v>
      </c>
      <c r="P36" s="34">
        <v>5492.9948630726003</v>
      </c>
      <c r="Q36" s="34">
        <v>13870.803248734501</v>
      </c>
      <c r="R36" s="34">
        <v>6764.3289561740003</v>
      </c>
      <c r="S36" s="34">
        <v>8676.7758243730004</v>
      </c>
      <c r="T36" s="34">
        <v>8800.7665590939996</v>
      </c>
      <c r="U36" s="34">
        <v>7448.8834710480005</v>
      </c>
      <c r="V36" s="34">
        <v>6239.0782149609995</v>
      </c>
      <c r="W36" s="34">
        <v>7135.8125288689989</v>
      </c>
      <c r="X36" s="34">
        <v>7802.9113476469993</v>
      </c>
      <c r="Y36" s="34">
        <v>7059.0621913179993</v>
      </c>
      <c r="Z36" s="34">
        <v>5629.3980615870005</v>
      </c>
      <c r="AA36" s="34">
        <v>2857.5313375269998</v>
      </c>
    </row>
    <row r="37" spans="1:27"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x14ac:dyDescent="0.35">
      <c r="A38" s="31" t="s">
        <v>120</v>
      </c>
      <c r="B38" s="31" t="s">
        <v>63</v>
      </c>
      <c r="C38" s="34">
        <v>131.73944840830001</v>
      </c>
      <c r="D38" s="34">
        <v>9.2116725249999799E-3</v>
      </c>
      <c r="E38" s="34">
        <v>6.4495665010399996</v>
      </c>
      <c r="F38" s="34">
        <v>27.67338800844</v>
      </c>
      <c r="G38" s="34">
        <v>6.93512626999999E-3</v>
      </c>
      <c r="H38" s="34">
        <v>3.4992651869460003</v>
      </c>
      <c r="I38" s="34">
        <v>6.464313444000001E-3</v>
      </c>
      <c r="J38" s="34">
        <v>9.8765380100399991</v>
      </c>
      <c r="K38" s="34">
        <v>6.0659080559999903E-3</v>
      </c>
      <c r="L38" s="34">
        <v>15.685367176499996</v>
      </c>
      <c r="M38" s="34">
        <v>1.68089956943</v>
      </c>
      <c r="N38" s="34">
        <v>60.141353524189995</v>
      </c>
      <c r="O38" s="34">
        <v>33.878275711699999</v>
      </c>
      <c r="P38" s="34">
        <v>3.3841997124400001</v>
      </c>
      <c r="Q38" s="34">
        <v>297.01597934200004</v>
      </c>
      <c r="R38" s="34">
        <v>602.83393486420005</v>
      </c>
      <c r="S38" s="34">
        <v>614.25509082669998</v>
      </c>
      <c r="T38" s="34">
        <v>222.22723997376991</v>
      </c>
      <c r="U38" s="34">
        <v>800.03457755599993</v>
      </c>
      <c r="V38" s="34">
        <v>430.40118018860005</v>
      </c>
      <c r="W38" s="34">
        <v>843.69692492619993</v>
      </c>
      <c r="X38" s="34">
        <v>1604.6413557396002</v>
      </c>
      <c r="Y38" s="34">
        <v>2007.5116448939998</v>
      </c>
      <c r="Z38" s="34">
        <v>1798.7506404369999</v>
      </c>
      <c r="AA38" s="34">
        <v>2599.4731963539998</v>
      </c>
    </row>
    <row r="39" spans="1:27" x14ac:dyDescent="0.35">
      <c r="A39" s="31" t="s">
        <v>120</v>
      </c>
      <c r="B39" s="31" t="s">
        <v>62</v>
      </c>
      <c r="C39" s="34">
        <v>4559.4753000000001</v>
      </c>
      <c r="D39" s="34">
        <v>4287.4223000000002</v>
      </c>
      <c r="E39" s="34">
        <v>4046.6801</v>
      </c>
      <c r="F39" s="34">
        <v>3790.6647000000003</v>
      </c>
      <c r="G39" s="34">
        <v>3555.2714999999998</v>
      </c>
      <c r="H39" s="34">
        <v>3353.7011000000002</v>
      </c>
      <c r="I39" s="34">
        <v>3162.3886000000002</v>
      </c>
      <c r="J39" s="34">
        <v>2944.0745999999999</v>
      </c>
      <c r="K39" s="34">
        <v>2787.8604999999998</v>
      </c>
      <c r="L39" s="34">
        <v>2617.4587499999998</v>
      </c>
      <c r="M39" s="34">
        <v>2471.83385</v>
      </c>
      <c r="N39" s="34">
        <v>2314.74325</v>
      </c>
      <c r="O39" s="34">
        <v>2174.5091499999999</v>
      </c>
      <c r="P39" s="34">
        <v>2044.3938999999998</v>
      </c>
      <c r="Q39" s="34">
        <v>1927.2442599999999</v>
      </c>
      <c r="R39" s="34">
        <v>1800.8171399999999</v>
      </c>
      <c r="S39" s="34">
        <v>640.20725000000004</v>
      </c>
      <c r="T39" s="34">
        <v>602.8835600000001</v>
      </c>
      <c r="U39" s="34">
        <v>567.27393999999993</v>
      </c>
      <c r="V39" s="34">
        <v>530.65009999999995</v>
      </c>
      <c r="W39" s="34">
        <v>501.99290000000002</v>
      </c>
      <c r="X39" s="34">
        <v>0</v>
      </c>
      <c r="Y39" s="34">
        <v>0</v>
      </c>
      <c r="Z39" s="34">
        <v>0</v>
      </c>
      <c r="AA39" s="34">
        <v>0</v>
      </c>
    </row>
    <row r="40" spans="1:27" x14ac:dyDescent="0.35">
      <c r="A40" s="31" t="s">
        <v>120</v>
      </c>
      <c r="B40" s="31" t="s">
        <v>66</v>
      </c>
      <c r="C40" s="34">
        <v>5150.3308799999995</v>
      </c>
      <c r="D40" s="34">
        <v>8369.1026503789599</v>
      </c>
      <c r="E40" s="34">
        <v>10800.27935725647</v>
      </c>
      <c r="F40" s="34">
        <v>9325.0049814912818</v>
      </c>
      <c r="G40" s="34">
        <v>10184.518529395325</v>
      </c>
      <c r="H40" s="34">
        <v>10239.920072434759</v>
      </c>
      <c r="I40" s="34">
        <v>14124.762464443898</v>
      </c>
      <c r="J40" s="34">
        <v>22177.438122077092</v>
      </c>
      <c r="K40" s="34">
        <v>21833.450487272101</v>
      </c>
      <c r="L40" s="34">
        <v>21057.521965300624</v>
      </c>
      <c r="M40" s="34">
        <v>18248.339721203203</v>
      </c>
      <c r="N40" s="34">
        <v>16958.944330425296</v>
      </c>
      <c r="O40" s="34">
        <v>14408.744480727602</v>
      </c>
      <c r="P40" s="34">
        <v>15787.441801386005</v>
      </c>
      <c r="Q40" s="34">
        <v>21462.1516022869</v>
      </c>
      <c r="R40" s="34">
        <v>28681.398284598399</v>
      </c>
      <c r="S40" s="34">
        <v>35016.1895448789</v>
      </c>
      <c r="T40" s="34">
        <v>32455.3305644555</v>
      </c>
      <c r="U40" s="34">
        <v>31323.1361382338</v>
      </c>
      <c r="V40" s="34">
        <v>27414.871483058396</v>
      </c>
      <c r="W40" s="34">
        <v>24800.161271154597</v>
      </c>
      <c r="X40" s="34">
        <v>21322.647293176193</v>
      </c>
      <c r="Y40" s="34">
        <v>24721.555790610295</v>
      </c>
      <c r="Z40" s="34">
        <v>24572.164427872503</v>
      </c>
      <c r="AA40" s="34">
        <v>24977.6592503877</v>
      </c>
    </row>
    <row r="41" spans="1:27" x14ac:dyDescent="0.35">
      <c r="A41" s="31" t="s">
        <v>120</v>
      </c>
      <c r="B41" s="31" t="s">
        <v>65</v>
      </c>
      <c r="C41" s="34">
        <v>5.1894225193618535</v>
      </c>
      <c r="D41" s="34">
        <v>6.9300434859457347</v>
      </c>
      <c r="E41" s="34">
        <v>6.5955250846580675</v>
      </c>
      <c r="F41" s="34">
        <v>5.9490882673884817</v>
      </c>
      <c r="G41" s="34">
        <v>5.485565092606727</v>
      </c>
      <c r="H41" s="34">
        <v>5.5079334271314888</v>
      </c>
      <c r="I41" s="34">
        <v>5.5946830844120976</v>
      </c>
      <c r="J41" s="34">
        <v>4.4280234061845452</v>
      </c>
      <c r="K41" s="34">
        <v>5.2648933852827264</v>
      </c>
      <c r="L41" s="34">
        <v>5.1696450308979491</v>
      </c>
      <c r="M41" s="34">
        <v>5.0883496813284275</v>
      </c>
      <c r="N41" s="34">
        <v>4.7827417313896072</v>
      </c>
      <c r="O41" s="34">
        <v>4.343128852210989</v>
      </c>
      <c r="P41" s="34">
        <v>4.0083963210145477</v>
      </c>
      <c r="Q41" s="34">
        <v>4.1819298286947406</v>
      </c>
      <c r="R41" s="34">
        <v>3.8134018837292598</v>
      </c>
      <c r="S41" s="34">
        <v>3.5202443914608286</v>
      </c>
      <c r="T41" s="34">
        <v>3.6602464607508387</v>
      </c>
      <c r="U41" s="34">
        <v>3.6072531918345567</v>
      </c>
      <c r="V41" s="34">
        <v>3.547481565986168</v>
      </c>
      <c r="W41" s="34">
        <v>3.3187269705256894</v>
      </c>
      <c r="X41" s="34">
        <v>3.2322538721598981</v>
      </c>
      <c r="Y41" s="34">
        <v>2.8875224384165601</v>
      </c>
      <c r="Z41" s="34">
        <v>2.8141797694568695</v>
      </c>
      <c r="AA41" s="34">
        <v>2.6345149384179898</v>
      </c>
    </row>
    <row r="42" spans="1:27" x14ac:dyDescent="0.35">
      <c r="A42" s="31" t="s">
        <v>120</v>
      </c>
      <c r="B42" s="31" t="s">
        <v>34</v>
      </c>
      <c r="C42" s="34">
        <v>5.0023236122999984E-2</v>
      </c>
      <c r="D42" s="34">
        <v>5.4744261418999997E-2</v>
      </c>
      <c r="E42" s="34">
        <v>6.3253487060000002E-2</v>
      </c>
      <c r="F42" s="34">
        <v>6.3440356859699995E-2</v>
      </c>
      <c r="G42" s="34">
        <v>5.32997321525999E-2</v>
      </c>
      <c r="H42" s="34">
        <v>5.5748368813599992E-2</v>
      </c>
      <c r="I42" s="34">
        <v>5.4834256757999897E-2</v>
      </c>
      <c r="J42" s="34">
        <v>5.3082995289499897E-2</v>
      </c>
      <c r="K42" s="34">
        <v>6.44020458602E-2</v>
      </c>
      <c r="L42" s="34">
        <v>4.8357976041999901E-2</v>
      </c>
      <c r="M42" s="34">
        <v>4.4679345952000009E-2</v>
      </c>
      <c r="N42" s="34">
        <v>4.4553009299999898E-2</v>
      </c>
      <c r="O42" s="34">
        <v>0.29297826819999978</v>
      </c>
      <c r="P42" s="34">
        <v>0.27838798549999999</v>
      </c>
      <c r="Q42" s="34">
        <v>0.79219302955000004</v>
      </c>
      <c r="R42" s="34">
        <v>0.75279552690000007</v>
      </c>
      <c r="S42" s="34">
        <v>0.692572074249999</v>
      </c>
      <c r="T42" s="34">
        <v>0.65084965154999996</v>
      </c>
      <c r="U42" s="34">
        <v>0.6215631747999999</v>
      </c>
      <c r="V42" s="34">
        <v>0.58159679905999995</v>
      </c>
      <c r="W42" s="34">
        <v>1.0745898702999901</v>
      </c>
      <c r="X42" s="34">
        <v>1.0120508284999998</v>
      </c>
      <c r="Y42" s="34">
        <v>0.9382624089499999</v>
      </c>
      <c r="Z42" s="34">
        <v>0.95524048233999992</v>
      </c>
      <c r="AA42" s="34">
        <v>0.90660311617999989</v>
      </c>
    </row>
    <row r="43" spans="1:27" x14ac:dyDescent="0.35">
      <c r="A43" s="31" t="s">
        <v>120</v>
      </c>
      <c r="B43" s="31" t="s">
        <v>70</v>
      </c>
      <c r="C43" s="34">
        <v>688.51139999999998</v>
      </c>
      <c r="D43" s="34">
        <v>231.92434</v>
      </c>
      <c r="E43" s="34">
        <v>702.50900000000001</v>
      </c>
      <c r="F43" s="34">
        <v>567.28850228430747</v>
      </c>
      <c r="G43" s="34">
        <v>355.83334228637852</v>
      </c>
      <c r="H43" s="34">
        <v>608.88550232541206</v>
      </c>
      <c r="I43" s="34">
        <v>756.08370236159135</v>
      </c>
      <c r="J43" s="34">
        <v>872.66690240041783</v>
      </c>
      <c r="K43" s="34">
        <v>1371.6771028564422</v>
      </c>
      <c r="L43" s="34">
        <v>1857.4444027150284</v>
      </c>
      <c r="M43" s="34">
        <v>1375.0185025835467</v>
      </c>
      <c r="N43" s="34">
        <v>2649.2352037951177</v>
      </c>
      <c r="O43" s="34">
        <v>2407.758203639838</v>
      </c>
      <c r="P43" s="34">
        <v>2056.4599035190804</v>
      </c>
      <c r="Q43" s="34">
        <v>1966.6769055345846</v>
      </c>
      <c r="R43" s="34">
        <v>1848.3156082848911</v>
      </c>
      <c r="S43" s="34">
        <v>1321.0652882000002</v>
      </c>
      <c r="T43" s="34">
        <v>1347.6560476</v>
      </c>
      <c r="U43" s="34">
        <v>1371.9916709999998</v>
      </c>
      <c r="V43" s="34">
        <v>1061.6001500000002</v>
      </c>
      <c r="W43" s="34">
        <v>1145.6299335000001</v>
      </c>
      <c r="X43" s="34">
        <v>1116.6916371600003</v>
      </c>
      <c r="Y43" s="34">
        <v>895.82786520000002</v>
      </c>
      <c r="Z43" s="34">
        <v>832.13679220000006</v>
      </c>
      <c r="AA43" s="34">
        <v>832.72477960000003</v>
      </c>
    </row>
    <row r="44" spans="1:27" x14ac:dyDescent="0.35">
      <c r="A44" s="31" t="s">
        <v>120</v>
      </c>
      <c r="B44" s="31" t="s">
        <v>52</v>
      </c>
      <c r="C44" s="34">
        <v>0</v>
      </c>
      <c r="D44" s="34">
        <v>0</v>
      </c>
      <c r="E44" s="34">
        <v>0</v>
      </c>
      <c r="F44" s="34">
        <v>0</v>
      </c>
      <c r="G44" s="34">
        <v>0</v>
      </c>
      <c r="H44" s="34">
        <v>0</v>
      </c>
      <c r="I44" s="34">
        <v>0</v>
      </c>
      <c r="J44" s="34">
        <v>0</v>
      </c>
      <c r="K44" s="34">
        <v>0</v>
      </c>
      <c r="L44" s="34">
        <v>0</v>
      </c>
      <c r="M44" s="34">
        <v>0</v>
      </c>
      <c r="N44" s="34">
        <v>0</v>
      </c>
      <c r="O44" s="34">
        <v>0</v>
      </c>
      <c r="P44" s="34">
        <v>0</v>
      </c>
      <c r="Q44" s="34">
        <v>0</v>
      </c>
      <c r="R44" s="34">
        <v>0</v>
      </c>
      <c r="S44" s="34">
        <v>0</v>
      </c>
      <c r="T44" s="34">
        <v>0</v>
      </c>
      <c r="U44" s="34">
        <v>0</v>
      </c>
      <c r="V44" s="34">
        <v>0</v>
      </c>
      <c r="W44" s="34">
        <v>0</v>
      </c>
      <c r="X44" s="34">
        <v>0</v>
      </c>
      <c r="Y44" s="34">
        <v>0</v>
      </c>
      <c r="Z44" s="34">
        <v>0</v>
      </c>
      <c r="AA44" s="34">
        <v>0</v>
      </c>
    </row>
    <row r="45" spans="1:27" x14ac:dyDescent="0.35">
      <c r="A45" s="38" t="s">
        <v>127</v>
      </c>
      <c r="B45" s="38"/>
      <c r="C45" s="35">
        <v>207531.23271092764</v>
      </c>
      <c r="D45" s="35">
        <v>178055.0748698831</v>
      </c>
      <c r="E45" s="35">
        <v>177644.06060150289</v>
      </c>
      <c r="F45" s="35">
        <v>171071.9127883896</v>
      </c>
      <c r="G45" s="35">
        <v>156409.25150471102</v>
      </c>
      <c r="H45" s="35">
        <v>147395.74731694086</v>
      </c>
      <c r="I45" s="35">
        <v>138073.49672925175</v>
      </c>
      <c r="J45" s="35">
        <v>129381.35240139204</v>
      </c>
      <c r="K45" s="35">
        <v>123498.43951496095</v>
      </c>
      <c r="L45" s="35">
        <v>115990.06732817645</v>
      </c>
      <c r="M45" s="35">
        <v>106915.45412070058</v>
      </c>
      <c r="N45" s="35">
        <v>116425.75754474141</v>
      </c>
      <c r="O45" s="35">
        <v>112860.08836037997</v>
      </c>
      <c r="P45" s="35">
        <v>103931.98446049342</v>
      </c>
      <c r="Q45" s="35">
        <v>100162.06882019341</v>
      </c>
      <c r="R45" s="35">
        <v>88721.081817521539</v>
      </c>
      <c r="S45" s="35">
        <v>81179.62445447121</v>
      </c>
      <c r="T45" s="35">
        <v>78453.239669985109</v>
      </c>
      <c r="U45" s="35">
        <v>73468.797880030659</v>
      </c>
      <c r="V45" s="35">
        <v>65291.689159774949</v>
      </c>
      <c r="W45" s="35">
        <v>60155.361851921225</v>
      </c>
      <c r="X45" s="35">
        <v>53258.065250435808</v>
      </c>
      <c r="Y45" s="35">
        <v>51337.680049261529</v>
      </c>
      <c r="Z45" s="35">
        <v>46082.253809666727</v>
      </c>
      <c r="AA45" s="35">
        <v>41585.828499207848</v>
      </c>
    </row>
    <row r="47" spans="1:27"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x14ac:dyDescent="0.35">
      <c r="A49" s="31" t="s">
        <v>121</v>
      </c>
      <c r="B49" s="31" t="s">
        <v>68</v>
      </c>
      <c r="C49" s="34">
        <v>120416.632</v>
      </c>
      <c r="D49" s="34">
        <v>104312.87300000001</v>
      </c>
      <c r="E49" s="34">
        <v>106084.12549999999</v>
      </c>
      <c r="F49" s="34">
        <v>101587.548</v>
      </c>
      <c r="G49" s="34">
        <v>97210.248000000007</v>
      </c>
      <c r="H49" s="34">
        <v>90220.770499999999</v>
      </c>
      <c r="I49" s="34">
        <v>81104.097999999998</v>
      </c>
      <c r="J49" s="34">
        <v>79204.113000002195</v>
      </c>
      <c r="K49" s="34">
        <v>66394.289200002066</v>
      </c>
      <c r="L49" s="34">
        <v>63672.207000001952</v>
      </c>
      <c r="M49" s="34">
        <v>54995.986000001853</v>
      </c>
      <c r="N49" s="34">
        <v>46655.238000001737</v>
      </c>
      <c r="O49" s="34">
        <v>44251.769000001637</v>
      </c>
      <c r="P49" s="34">
        <v>42028.520000001547</v>
      </c>
      <c r="Q49" s="34">
        <v>38950.514000001473</v>
      </c>
      <c r="R49" s="34">
        <v>35687.281000001385</v>
      </c>
      <c r="S49" s="34">
        <v>31962.126500001305</v>
      </c>
      <c r="T49" s="34">
        <v>28763.063000001232</v>
      </c>
      <c r="U49" s="34">
        <v>28627.335000001171</v>
      </c>
      <c r="V49" s="34">
        <v>28278.1490000011</v>
      </c>
      <c r="W49" s="34">
        <v>26453.333000001039</v>
      </c>
      <c r="X49" s="34">
        <v>24580.491200000979</v>
      </c>
      <c r="Y49" s="34">
        <v>23355.815100000927</v>
      </c>
      <c r="Z49" s="34">
        <v>21847.21140000087</v>
      </c>
      <c r="AA49" s="34">
        <v>20901.464900000825</v>
      </c>
    </row>
    <row r="50" spans="1:27" x14ac:dyDescent="0.35">
      <c r="A50" s="31" t="s">
        <v>121</v>
      </c>
      <c r="B50" s="31" t="s">
        <v>18</v>
      </c>
      <c r="C50" s="34">
        <v>0</v>
      </c>
      <c r="D50" s="34">
        <v>3.1779552000000002E-3</v>
      </c>
      <c r="E50" s="34">
        <v>3.3507364000000001E-3</v>
      </c>
      <c r="F50" s="34">
        <v>3.2057218999999998E-3</v>
      </c>
      <c r="G50" s="34">
        <v>2.9792788E-3</v>
      </c>
      <c r="H50" s="34">
        <v>2.8855219999999997E-3</v>
      </c>
      <c r="I50" s="34">
        <v>2.8146442999999999E-3</v>
      </c>
      <c r="J50" s="34">
        <v>2.7879429999999998E-3</v>
      </c>
      <c r="K50" s="34">
        <v>2.9252869999999999E-3</v>
      </c>
      <c r="L50" s="34">
        <v>3.1275566000000003E-3</v>
      </c>
      <c r="M50" s="34">
        <v>3.0412240000000004E-3</v>
      </c>
      <c r="N50" s="34">
        <v>4.484811E-3</v>
      </c>
      <c r="O50" s="34">
        <v>4.6140647E-3</v>
      </c>
      <c r="P50" s="34">
        <v>4.2412834000000003E-3</v>
      </c>
      <c r="Q50" s="34">
        <v>4.56421E-3</v>
      </c>
      <c r="R50" s="34">
        <v>4.1787279999999901E-3</v>
      </c>
      <c r="S50" s="34">
        <v>5.2091965999999899E-3</v>
      </c>
      <c r="T50" s="34">
        <v>5.1391039999999994E-3</v>
      </c>
      <c r="U50" s="34">
        <v>5.5142300000000002E-3</v>
      </c>
      <c r="V50" s="34">
        <v>4.9198994999999999E-3</v>
      </c>
      <c r="W50" s="34">
        <v>6.3682099999999896E-3</v>
      </c>
      <c r="X50" s="34">
        <v>6.2054175999999997E-3</v>
      </c>
      <c r="Y50" s="34">
        <v>5.8566722999999999E-3</v>
      </c>
      <c r="Z50" s="34">
        <v>6.6982559999999997E-3</v>
      </c>
      <c r="AA50" s="34">
        <v>6.3838580000000001E-3</v>
      </c>
    </row>
    <row r="51" spans="1:27" x14ac:dyDescent="0.35">
      <c r="A51" s="31" t="s">
        <v>121</v>
      </c>
      <c r="B51" s="31" t="s">
        <v>30</v>
      </c>
      <c r="C51" s="34">
        <v>52.375749999999996</v>
      </c>
      <c r="D51" s="34">
        <v>44.352097999999998</v>
      </c>
      <c r="E51" s="34">
        <v>58.045625000000001</v>
      </c>
      <c r="F51" s="34">
        <v>13.442245000000002</v>
      </c>
      <c r="G51" s="34">
        <v>3.4057534000000002E-4</v>
      </c>
      <c r="H51" s="34">
        <v>12.054823000000001</v>
      </c>
      <c r="I51" s="34">
        <v>2.9032348999999997</v>
      </c>
      <c r="J51" s="34">
        <v>2.4018097999999998E-4</v>
      </c>
      <c r="K51" s="34">
        <v>0.87185279999999998</v>
      </c>
      <c r="L51" s="34">
        <v>2.3850020000000001</v>
      </c>
      <c r="M51" s="34">
        <v>11.395136999999901</v>
      </c>
      <c r="N51" s="34">
        <v>47.870010000000001</v>
      </c>
      <c r="O51" s="34">
        <v>29.758842000000001</v>
      </c>
      <c r="P51" s="34">
        <v>47.161230000000003</v>
      </c>
      <c r="Q51" s="34">
        <v>164.78517000000002</v>
      </c>
      <c r="R51" s="34">
        <v>68.68853</v>
      </c>
      <c r="S51" s="34">
        <v>123.13702000000001</v>
      </c>
      <c r="T51" s="34">
        <v>116.62595</v>
      </c>
      <c r="U51" s="34">
        <v>0</v>
      </c>
      <c r="V51" s="34">
        <v>0</v>
      </c>
      <c r="W51" s="34">
        <v>0</v>
      </c>
      <c r="X51" s="34">
        <v>0</v>
      </c>
      <c r="Y51" s="34">
        <v>0</v>
      </c>
      <c r="Z51" s="34">
        <v>0</v>
      </c>
      <c r="AA51" s="34">
        <v>0</v>
      </c>
    </row>
    <row r="52" spans="1:27" x14ac:dyDescent="0.35">
      <c r="A52" s="31" t="s">
        <v>121</v>
      </c>
      <c r="B52" s="31" t="s">
        <v>63</v>
      </c>
      <c r="C52" s="34">
        <v>117.7544199578</v>
      </c>
      <c r="D52" s="34">
        <v>242.49690446760002</v>
      </c>
      <c r="E52" s="34">
        <v>180.91206521449988</v>
      </c>
      <c r="F52" s="34">
        <v>77.836384309399975</v>
      </c>
      <c r="G52" s="34">
        <v>8.6262597899999915E-3</v>
      </c>
      <c r="H52" s="34">
        <v>23.195361062089997</v>
      </c>
      <c r="I52" s="34">
        <v>7.7116505010400003</v>
      </c>
      <c r="J52" s="34">
        <v>7.99749105999999E-3</v>
      </c>
      <c r="K52" s="34">
        <v>8.2048820199999914E-3</v>
      </c>
      <c r="L52" s="34">
        <v>0.92727370731999992</v>
      </c>
      <c r="M52" s="34">
        <v>13.96046895103</v>
      </c>
      <c r="N52" s="34">
        <v>52.580084823299899</v>
      </c>
      <c r="O52" s="34">
        <v>0.87181928409999987</v>
      </c>
      <c r="P52" s="34">
        <v>4.7402908543499995</v>
      </c>
      <c r="Q52" s="34">
        <v>210.191729318</v>
      </c>
      <c r="R52" s="34">
        <v>127.10948422289999</v>
      </c>
      <c r="S52" s="34">
        <v>244.5112395299</v>
      </c>
      <c r="T52" s="34">
        <v>53.721184346539999</v>
      </c>
      <c r="U52" s="34">
        <v>299.71858560689998</v>
      </c>
      <c r="V52" s="34">
        <v>197.35389724729998</v>
      </c>
      <c r="W52" s="34">
        <v>409.71743856659998</v>
      </c>
      <c r="X52" s="34">
        <v>300.17858855100008</v>
      </c>
      <c r="Y52" s="34">
        <v>975.47223078230002</v>
      </c>
      <c r="Z52" s="34">
        <v>978.87308342199992</v>
      </c>
      <c r="AA52" s="34">
        <v>694.7354343743001</v>
      </c>
    </row>
    <row r="53" spans="1:27" x14ac:dyDescent="0.35">
      <c r="A53" s="31" t="s">
        <v>121</v>
      </c>
      <c r="B53" s="31" t="s">
        <v>62</v>
      </c>
      <c r="C53" s="34">
        <v>19044.329579999998</v>
      </c>
      <c r="D53" s="34">
        <v>17707.569639999998</v>
      </c>
      <c r="E53" s="34">
        <v>15373.658670000001</v>
      </c>
      <c r="F53" s="34">
        <v>18425.415059999999</v>
      </c>
      <c r="G53" s="34">
        <v>17843.322</v>
      </c>
      <c r="H53" s="34">
        <v>15659.980490000002</v>
      </c>
      <c r="I53" s="34">
        <v>15159.50837</v>
      </c>
      <c r="J53" s="34">
        <v>17921.58135</v>
      </c>
      <c r="K53" s="34">
        <v>13594.57951</v>
      </c>
      <c r="L53" s="34">
        <v>10981.071680000001</v>
      </c>
      <c r="M53" s="34">
        <v>10387.293819999999</v>
      </c>
      <c r="N53" s="34">
        <v>8804.2729600000002</v>
      </c>
      <c r="O53" s="34">
        <v>10284.657150000001</v>
      </c>
      <c r="P53" s="34">
        <v>9983.4845100000002</v>
      </c>
      <c r="Q53" s="34">
        <v>8900.2652099999996</v>
      </c>
      <c r="R53" s="34">
        <v>8375.6095499999992</v>
      </c>
      <c r="S53" s="34">
        <v>9993.2627800000009</v>
      </c>
      <c r="T53" s="34">
        <v>7841.0978700000014</v>
      </c>
      <c r="U53" s="34">
        <v>6354.4186399999999</v>
      </c>
      <c r="V53" s="34">
        <v>5937.9169999999995</v>
      </c>
      <c r="W53" s="34">
        <v>5118.1489199999996</v>
      </c>
      <c r="X53" s="34">
        <v>5915.5423400000009</v>
      </c>
      <c r="Y53" s="34">
        <v>5747.5872400000007</v>
      </c>
      <c r="Z53" s="34">
        <v>5115.0503799999997</v>
      </c>
      <c r="AA53" s="34">
        <v>4838.178609999999</v>
      </c>
    </row>
    <row r="54" spans="1:27" x14ac:dyDescent="0.35">
      <c r="A54" s="31" t="s">
        <v>121</v>
      </c>
      <c r="B54" s="31" t="s">
        <v>66</v>
      </c>
      <c r="C54" s="34">
        <v>29021.779739999998</v>
      </c>
      <c r="D54" s="34">
        <v>33480.384972114443</v>
      </c>
      <c r="E54" s="34">
        <v>27686.848576147771</v>
      </c>
      <c r="F54" s="34">
        <v>27268.546980203842</v>
      </c>
      <c r="G54" s="34">
        <v>27959.697741590182</v>
      </c>
      <c r="H54" s="34">
        <v>27736.826128159817</v>
      </c>
      <c r="I54" s="34">
        <v>26723.092043012111</v>
      </c>
      <c r="J54" s="34">
        <v>23721.108758276408</v>
      </c>
      <c r="K54" s="34">
        <v>23222.498705743074</v>
      </c>
      <c r="L54" s="34">
        <v>21491.642906596102</v>
      </c>
      <c r="M54" s="34">
        <v>23016.662385625506</v>
      </c>
      <c r="N54" s="34">
        <v>18741.338142562377</v>
      </c>
      <c r="O54" s="34">
        <v>17788.449829632773</v>
      </c>
      <c r="P54" s="34">
        <v>17272.372688073643</v>
      </c>
      <c r="Q54" s="34">
        <v>17983.61470859652</v>
      </c>
      <c r="R54" s="34">
        <v>17090.191988083829</v>
      </c>
      <c r="S54" s="34">
        <v>16640.599879793273</v>
      </c>
      <c r="T54" s="34">
        <v>15600.190617729311</v>
      </c>
      <c r="U54" s="34">
        <v>14295.971781947204</v>
      </c>
      <c r="V54" s="34">
        <v>13995.686530345722</v>
      </c>
      <c r="W54" s="34">
        <v>12347.161596846963</v>
      </c>
      <c r="X54" s="34">
        <v>13906.834239496993</v>
      </c>
      <c r="Y54" s="34">
        <v>13065.980146613743</v>
      </c>
      <c r="Z54" s="34">
        <v>12741.381775998148</v>
      </c>
      <c r="AA54" s="34">
        <v>11838.400471774734</v>
      </c>
    </row>
    <row r="55" spans="1:27" x14ac:dyDescent="0.35">
      <c r="A55" s="31" t="s">
        <v>121</v>
      </c>
      <c r="B55" s="31" t="s">
        <v>65</v>
      </c>
      <c r="C55" s="34">
        <v>2.1916547768655028</v>
      </c>
      <c r="D55" s="34">
        <v>2.0619218121057687</v>
      </c>
      <c r="E55" s="34">
        <v>2.0246082464778459</v>
      </c>
      <c r="F55" s="34">
        <v>1.8273082181546187</v>
      </c>
      <c r="G55" s="34">
        <v>2.8019375552090002</v>
      </c>
      <c r="H55" s="34">
        <v>2.7959019513574992</v>
      </c>
      <c r="I55" s="34">
        <v>2.9244043340964998</v>
      </c>
      <c r="J55" s="34">
        <v>5.5113735301419986</v>
      </c>
      <c r="K55" s="34">
        <v>5.4239266061199984</v>
      </c>
      <c r="L55" s="34">
        <v>5.2237124808079995</v>
      </c>
      <c r="M55" s="34">
        <v>4.916354977185998</v>
      </c>
      <c r="N55" s="34">
        <v>4.822037610972</v>
      </c>
      <c r="O55" s="34">
        <v>4.3118156091059987</v>
      </c>
      <c r="P55" s="34">
        <v>3.9344711437309989</v>
      </c>
      <c r="Q55" s="34">
        <v>3.9098635915029978</v>
      </c>
      <c r="R55" s="34">
        <v>3.7546287798362985</v>
      </c>
      <c r="S55" s="34">
        <v>3.2893910247110001</v>
      </c>
      <c r="T55" s="34">
        <v>3.2303951032189997</v>
      </c>
      <c r="U55" s="34">
        <v>3.1200702214584997</v>
      </c>
      <c r="V55" s="34">
        <v>2.9295148538453</v>
      </c>
      <c r="W55" s="34">
        <v>2.8716559721178001</v>
      </c>
      <c r="X55" s="34">
        <v>2.5651715301399998</v>
      </c>
      <c r="Y55" s="34">
        <v>2.3475360812099986</v>
      </c>
      <c r="Z55" s="34">
        <v>2.2612617018919985</v>
      </c>
      <c r="AA55" s="34">
        <v>2.1516278431639999</v>
      </c>
    </row>
    <row r="56" spans="1:27" x14ac:dyDescent="0.35">
      <c r="A56" s="31" t="s">
        <v>121</v>
      </c>
      <c r="B56" s="31" t="s">
        <v>34</v>
      </c>
      <c r="C56" s="34">
        <v>3.5800161054000003E-2</v>
      </c>
      <c r="D56" s="34">
        <v>3.8472409145400004E-2</v>
      </c>
      <c r="E56" s="34">
        <v>3.2735773209299997E-2</v>
      </c>
      <c r="F56" s="34">
        <v>2.8828016499599991E-2</v>
      </c>
      <c r="G56" s="34">
        <v>3.6709810049199904E-2</v>
      </c>
      <c r="H56" s="34">
        <v>3.3352866714599999E-2</v>
      </c>
      <c r="I56" s="34">
        <v>3.2897797217699989E-2</v>
      </c>
      <c r="J56" s="34">
        <v>2.5665178593999999E-2</v>
      </c>
      <c r="K56" s="34">
        <v>2.1295418153000005E-2</v>
      </c>
      <c r="L56" s="34">
        <v>2.2800515811E-2</v>
      </c>
      <c r="M56" s="34">
        <v>2.2980735286E-2</v>
      </c>
      <c r="N56" s="34">
        <v>1.9229690322999985E-2</v>
      </c>
      <c r="O56" s="34">
        <v>5.3814293989999998E-3</v>
      </c>
      <c r="P56" s="34">
        <v>5.1897940160000001E-3</v>
      </c>
      <c r="Q56" s="34">
        <v>5.0353592589999999E-3</v>
      </c>
      <c r="R56" s="34">
        <v>4.9044164299999991E-3</v>
      </c>
      <c r="S56" s="34">
        <v>4.2117289719999992E-3</v>
      </c>
      <c r="T56" s="34">
        <v>3.9656493719999993E-3</v>
      </c>
      <c r="U56" s="34">
        <v>3.6296790120000002E-3</v>
      </c>
      <c r="V56" s="34">
        <v>3.5948224509999996E-3</v>
      </c>
      <c r="W56" s="34">
        <v>3.4305303619999996E-3</v>
      </c>
      <c r="X56" s="34">
        <v>3.1880415740000003E-3</v>
      </c>
      <c r="Y56" s="34">
        <v>2.9699570090000005E-3</v>
      </c>
      <c r="Z56" s="34">
        <v>0.21710505799999902</v>
      </c>
      <c r="AA56" s="34">
        <v>0.20709972300000001</v>
      </c>
    </row>
    <row r="57" spans="1:27" x14ac:dyDescent="0.35">
      <c r="A57" s="31" t="s">
        <v>121</v>
      </c>
      <c r="B57" s="31" t="s">
        <v>70</v>
      </c>
      <c r="C57" s="34">
        <v>0</v>
      </c>
      <c r="D57" s="34">
        <v>0</v>
      </c>
      <c r="E57" s="34">
        <v>0</v>
      </c>
      <c r="F57" s="34">
        <v>2.4148889999999999E-6</v>
      </c>
      <c r="G57" s="34">
        <v>2.6661089999999998E-6</v>
      </c>
      <c r="H57" s="34">
        <v>2.6551533999999999E-6</v>
      </c>
      <c r="I57" s="34">
        <v>2.6569172999999903E-6</v>
      </c>
      <c r="J57" s="34">
        <v>2.6092329999999998E-6</v>
      </c>
      <c r="K57" s="34">
        <v>2.49136769999999E-6</v>
      </c>
      <c r="L57" s="34">
        <v>2.6840102000000002E-6</v>
      </c>
      <c r="M57" s="34">
        <v>2.6403656000000003E-6</v>
      </c>
      <c r="N57" s="34">
        <v>4.0749414E-6</v>
      </c>
      <c r="O57" s="34">
        <v>3.7440544E-6</v>
      </c>
      <c r="P57" s="34">
        <v>3.6861882999999999E-6</v>
      </c>
      <c r="Q57" s="34">
        <v>4.4422075000000001E-6</v>
      </c>
      <c r="R57" s="34">
        <v>4.3016705E-6</v>
      </c>
      <c r="S57" s="34">
        <v>5.0721120000000004E-6</v>
      </c>
      <c r="T57" s="34">
        <v>4.82316599999999E-6</v>
      </c>
      <c r="U57" s="34">
        <v>7.5654009999999897E-6</v>
      </c>
      <c r="V57" s="34">
        <v>7.5466939999999995E-6</v>
      </c>
      <c r="W57" s="34">
        <v>1.4664592999999999E-5</v>
      </c>
      <c r="X57" s="34">
        <v>1.3520013000000002E-5</v>
      </c>
      <c r="Y57" s="34">
        <v>1.28322289999999E-5</v>
      </c>
      <c r="Z57" s="34">
        <v>0.90046062999999998</v>
      </c>
      <c r="AA57" s="34">
        <v>0.86397796999999898</v>
      </c>
    </row>
    <row r="58" spans="1:27" x14ac:dyDescent="0.35">
      <c r="A58" s="31" t="s">
        <v>121</v>
      </c>
      <c r="B58" s="31" t="s">
        <v>52</v>
      </c>
      <c r="C58" s="34">
        <v>0</v>
      </c>
      <c r="D58" s="34">
        <v>0</v>
      </c>
      <c r="E58" s="34">
        <v>0</v>
      </c>
      <c r="F58" s="34">
        <v>0</v>
      </c>
      <c r="G58" s="34">
        <v>0</v>
      </c>
      <c r="H58" s="34">
        <v>0</v>
      </c>
      <c r="I58" s="34">
        <v>0</v>
      </c>
      <c r="J58" s="34">
        <v>0</v>
      </c>
      <c r="K58" s="34">
        <v>0</v>
      </c>
      <c r="L58" s="34">
        <v>0</v>
      </c>
      <c r="M58" s="34">
        <v>0</v>
      </c>
      <c r="N58" s="34">
        <v>0</v>
      </c>
      <c r="O58" s="34">
        <v>0</v>
      </c>
      <c r="P58" s="34">
        <v>0</v>
      </c>
      <c r="Q58" s="34">
        <v>0</v>
      </c>
      <c r="R58" s="34">
        <v>0</v>
      </c>
      <c r="S58" s="34">
        <v>0</v>
      </c>
      <c r="T58" s="34">
        <v>0</v>
      </c>
      <c r="U58" s="34">
        <v>0</v>
      </c>
      <c r="V58" s="34">
        <v>0</v>
      </c>
      <c r="W58" s="34">
        <v>0</v>
      </c>
      <c r="X58" s="34">
        <v>0</v>
      </c>
      <c r="Y58" s="34">
        <v>0</v>
      </c>
      <c r="Z58" s="34">
        <v>0</v>
      </c>
      <c r="AA58" s="34">
        <v>0</v>
      </c>
    </row>
    <row r="59" spans="1:27" x14ac:dyDescent="0.35">
      <c r="A59" s="38" t="s">
        <v>127</v>
      </c>
      <c r="B59" s="38"/>
      <c r="C59" s="35">
        <v>168655.06314473465</v>
      </c>
      <c r="D59" s="35">
        <v>155789.74171434934</v>
      </c>
      <c r="E59" s="35">
        <v>149385.61839534517</v>
      </c>
      <c r="F59" s="35">
        <v>147374.61918345329</v>
      </c>
      <c r="G59" s="35">
        <v>143016.08162525931</v>
      </c>
      <c r="H59" s="35">
        <v>133655.62608969526</v>
      </c>
      <c r="I59" s="35">
        <v>123000.24051739153</v>
      </c>
      <c r="J59" s="35">
        <v>120852.32550742378</v>
      </c>
      <c r="K59" s="35">
        <v>103217.67432532027</v>
      </c>
      <c r="L59" s="35">
        <v>96153.460702342767</v>
      </c>
      <c r="M59" s="35">
        <v>88430.217207779584</v>
      </c>
      <c r="N59" s="35">
        <v>74306.125719809381</v>
      </c>
      <c r="O59" s="35">
        <v>72359.82307059232</v>
      </c>
      <c r="P59" s="35">
        <v>69340.217431356665</v>
      </c>
      <c r="Q59" s="35">
        <v>66213.285245717489</v>
      </c>
      <c r="R59" s="35">
        <v>61352.639359815956</v>
      </c>
      <c r="S59" s="35">
        <v>58966.932019545784</v>
      </c>
      <c r="T59" s="35">
        <v>52377.934156284304</v>
      </c>
      <c r="U59" s="35">
        <v>49580.56959200673</v>
      </c>
      <c r="V59" s="35">
        <v>48412.040862347465</v>
      </c>
      <c r="W59" s="35">
        <v>44331.238979596717</v>
      </c>
      <c r="X59" s="35">
        <v>44705.617744996714</v>
      </c>
      <c r="Y59" s="35">
        <v>43147.208110150481</v>
      </c>
      <c r="Z59" s="35">
        <v>40684.784599378909</v>
      </c>
      <c r="AA59" s="35">
        <v>38274.937427851022</v>
      </c>
    </row>
    <row r="61" spans="1:27"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x14ac:dyDescent="0.35">
      <c r="A64" s="31" t="s">
        <v>122</v>
      </c>
      <c r="B64" s="31" t="s">
        <v>18</v>
      </c>
      <c r="C64" s="34">
        <v>8955.6939999999995</v>
      </c>
      <c r="D64" s="34">
        <v>7152.2384580287999</v>
      </c>
      <c r="E64" s="34">
        <v>4532.8101221613997</v>
      </c>
      <c r="F64" s="34">
        <v>2623.9567571553998</v>
      </c>
      <c r="G64" s="34">
        <v>2464.4189940574001</v>
      </c>
      <c r="H64" s="34">
        <v>2325.3888116124003</v>
      </c>
      <c r="I64" s="34">
        <v>2192.9666449207998</v>
      </c>
      <c r="J64" s="34">
        <v>2084.9154909250001</v>
      </c>
      <c r="K64" s="34">
        <v>1964.1319950383001</v>
      </c>
      <c r="L64" s="34">
        <v>1850.8688414896001</v>
      </c>
      <c r="M64" s="34">
        <v>1750.1709274270002</v>
      </c>
      <c r="N64" s="34">
        <v>3976.5539256079996</v>
      </c>
      <c r="O64" s="34">
        <v>4569.6707958754996</v>
      </c>
      <c r="P64" s="34">
        <v>2669.9426334060004</v>
      </c>
      <c r="Q64" s="34">
        <v>4529.6142907680005</v>
      </c>
      <c r="R64" s="34">
        <v>2278.4666123993002</v>
      </c>
      <c r="S64" s="34">
        <v>7.2055179999999993E-3</v>
      </c>
      <c r="T64" s="34">
        <v>6.9099307000000006E-3</v>
      </c>
      <c r="U64" s="34">
        <v>6.6942320000000005E-3</v>
      </c>
      <c r="V64" s="34">
        <v>5.9308996000000001E-3</v>
      </c>
      <c r="W64" s="34">
        <v>7.5774470000000002E-3</v>
      </c>
      <c r="X64" s="34">
        <v>7.3911209999999996E-3</v>
      </c>
      <c r="Y64" s="34">
        <v>7.3132342999999902E-3</v>
      </c>
      <c r="Z64" s="34">
        <v>7.9167127999999996E-3</v>
      </c>
      <c r="AA64" s="34">
        <v>7.5372676999999905E-3</v>
      </c>
    </row>
    <row r="65" spans="1:27" x14ac:dyDescent="0.35">
      <c r="A65" s="31" t="s">
        <v>122</v>
      </c>
      <c r="B65" s="31" t="s">
        <v>30</v>
      </c>
      <c r="C65" s="34">
        <v>1561.9647600000001</v>
      </c>
      <c r="D65" s="34">
        <v>1436.491</v>
      </c>
      <c r="E65" s="34">
        <v>1420.2309</v>
      </c>
      <c r="F65" s="34">
        <v>146.19101999999998</v>
      </c>
      <c r="G65" s="34">
        <v>136.54234</v>
      </c>
      <c r="H65" s="34">
        <v>128.73839999999998</v>
      </c>
      <c r="I65" s="34">
        <v>121.62602000000001</v>
      </c>
      <c r="J65" s="34">
        <v>116.245875</v>
      </c>
      <c r="K65" s="34">
        <v>108.24294</v>
      </c>
      <c r="L65" s="34">
        <v>102.64071000000001</v>
      </c>
      <c r="M65" s="34">
        <v>98.150089999999992</v>
      </c>
      <c r="N65" s="34">
        <v>101.59253</v>
      </c>
      <c r="O65" s="34">
        <v>88.195869999999999</v>
      </c>
      <c r="P65" s="34">
        <v>106.00152</v>
      </c>
      <c r="Q65" s="34">
        <v>0</v>
      </c>
      <c r="R65" s="34">
        <v>0</v>
      </c>
      <c r="S65" s="34">
        <v>0</v>
      </c>
      <c r="T65" s="34">
        <v>0</v>
      </c>
      <c r="U65" s="34">
        <v>0</v>
      </c>
      <c r="V65" s="34">
        <v>0</v>
      </c>
      <c r="W65" s="34">
        <v>0</v>
      </c>
      <c r="X65" s="34">
        <v>0</v>
      </c>
      <c r="Y65" s="34">
        <v>0</v>
      </c>
      <c r="Z65" s="34">
        <v>0</v>
      </c>
      <c r="AA65" s="34">
        <v>0</v>
      </c>
    </row>
    <row r="66" spans="1:27" x14ac:dyDescent="0.35">
      <c r="A66" s="31" t="s">
        <v>122</v>
      </c>
      <c r="B66" s="31" t="s">
        <v>63</v>
      </c>
      <c r="C66" s="34">
        <v>770.13675465292954</v>
      </c>
      <c r="D66" s="34">
        <v>546.39665851939992</v>
      </c>
      <c r="E66" s="34">
        <v>1131.7076522722996</v>
      </c>
      <c r="F66" s="34">
        <v>64.345689226489981</v>
      </c>
      <c r="G66" s="34">
        <v>5.2886870181099992</v>
      </c>
      <c r="H66" s="34">
        <v>48.552278927659998</v>
      </c>
      <c r="I66" s="34">
        <v>15.908341082949999</v>
      </c>
      <c r="J66" s="34">
        <v>9.840932010000001E-3</v>
      </c>
      <c r="K66" s="34">
        <v>3.1814987526199991</v>
      </c>
      <c r="L66" s="34">
        <v>11.133818074380001</v>
      </c>
      <c r="M66" s="34">
        <v>44.669507075439988</v>
      </c>
      <c r="N66" s="34">
        <v>935.37563025983002</v>
      </c>
      <c r="O66" s="34">
        <v>1132.29742045017</v>
      </c>
      <c r="P66" s="34">
        <v>636.47983148549974</v>
      </c>
      <c r="Q66" s="34">
        <v>2075.2610459844004</v>
      </c>
      <c r="R66" s="34">
        <v>713.99555361839987</v>
      </c>
      <c r="S66" s="34">
        <v>2102.2338090282001</v>
      </c>
      <c r="T66" s="34">
        <v>2150.4205304979605</v>
      </c>
      <c r="U66" s="34">
        <v>2300.2761526536997</v>
      </c>
      <c r="V66" s="34">
        <v>1691.6384153286999</v>
      </c>
      <c r="W66" s="34">
        <v>2256.2841970710001</v>
      </c>
      <c r="X66" s="34">
        <v>2357.7260239123702</v>
      </c>
      <c r="Y66" s="34">
        <v>2659.7663291587996</v>
      </c>
      <c r="Z66" s="34">
        <v>444.68488679999996</v>
      </c>
      <c r="AA66" s="34">
        <v>332.29075810000006</v>
      </c>
    </row>
    <row r="67" spans="1:27"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x14ac:dyDescent="0.35">
      <c r="A68" s="31" t="s">
        <v>122</v>
      </c>
      <c r="B68" s="31" t="s">
        <v>66</v>
      </c>
      <c r="C68" s="34">
        <v>15796.613415000002</v>
      </c>
      <c r="D68" s="34">
        <v>15927.387241043109</v>
      </c>
      <c r="E68" s="34">
        <v>13436.988132649407</v>
      </c>
      <c r="F68" s="34">
        <v>12800.425728325359</v>
      </c>
      <c r="G68" s="34">
        <v>11264.481276667413</v>
      </c>
      <c r="H68" s="34">
        <v>11877.852876512039</v>
      </c>
      <c r="I68" s="34">
        <v>11379.577408741179</v>
      </c>
      <c r="J68" s="34">
        <v>10191.86676823491</v>
      </c>
      <c r="K68" s="34">
        <v>9542.1790698083059</v>
      </c>
      <c r="L68" s="34">
        <v>8988.5295021543698</v>
      </c>
      <c r="M68" s="34">
        <v>9129.5153281315015</v>
      </c>
      <c r="N68" s="34">
        <v>11949.3138258859</v>
      </c>
      <c r="O68" s="34">
        <v>10716.8473300654</v>
      </c>
      <c r="P68" s="34">
        <v>9691.5892382905986</v>
      </c>
      <c r="Q68" s="34">
        <v>10140.682889841697</v>
      </c>
      <c r="R68" s="34">
        <v>8917.0590965899992</v>
      </c>
      <c r="S68" s="34">
        <v>9898.1943757992976</v>
      </c>
      <c r="T68" s="34">
        <v>10473.532143806098</v>
      </c>
      <c r="U68" s="34">
        <v>9102.3350977562004</v>
      </c>
      <c r="V68" s="34">
        <v>9390.2674809685977</v>
      </c>
      <c r="W68" s="34">
        <v>7870.5407709594992</v>
      </c>
      <c r="X68" s="34">
        <v>7429.8520254500008</v>
      </c>
      <c r="Y68" s="34">
        <v>6605.4792159733006</v>
      </c>
      <c r="Z68" s="34">
        <v>7501.0663423349006</v>
      </c>
      <c r="AA68" s="34">
        <v>6616.6596755967012</v>
      </c>
    </row>
    <row r="69" spans="1:27" x14ac:dyDescent="0.35">
      <c r="A69" s="31" t="s">
        <v>122</v>
      </c>
      <c r="B69" s="31" t="s">
        <v>65</v>
      </c>
      <c r="C69" s="34">
        <v>0.89106258700461405</v>
      </c>
      <c r="D69" s="34">
        <v>0.84617491979328985</v>
      </c>
      <c r="E69" s="34">
        <v>0.81183987393302992</v>
      </c>
      <c r="F69" s="34">
        <v>0.72622823162418004</v>
      </c>
      <c r="G69" s="34">
        <v>0.65704396575219892</v>
      </c>
      <c r="H69" s="34">
        <v>0.63144341774337909</v>
      </c>
      <c r="I69" s="34">
        <v>0.624729435678269</v>
      </c>
      <c r="J69" s="34">
        <v>0.55717857939700011</v>
      </c>
      <c r="K69" s="34">
        <v>0.55823327877934992</v>
      </c>
      <c r="L69" s="34">
        <v>0.53189410580039898</v>
      </c>
      <c r="M69" s="34">
        <v>0.5057512863043091</v>
      </c>
      <c r="N69" s="34">
        <v>0.99568653274665897</v>
      </c>
      <c r="O69" s="34">
        <v>0.89667279045613002</v>
      </c>
      <c r="P69" s="34">
        <v>0.81968530352472002</v>
      </c>
      <c r="Q69" s="34">
        <v>0.80316380274675014</v>
      </c>
      <c r="R69" s="34">
        <v>0.87402624383522998</v>
      </c>
      <c r="S69" s="34">
        <v>0.76887083255926802</v>
      </c>
      <c r="T69" s="34">
        <v>0.91076098430280006</v>
      </c>
      <c r="U69" s="34">
        <v>0.87725312888493001</v>
      </c>
      <c r="V69" s="34">
        <v>0.83402140871507002</v>
      </c>
      <c r="W69" s="34">
        <v>1.0450329973609689</v>
      </c>
      <c r="X69" s="34">
        <v>0.93982988100705012</v>
      </c>
      <c r="Y69" s="34">
        <v>0.77226537317079014</v>
      </c>
      <c r="Z69" s="34">
        <v>0.67399773511451999</v>
      </c>
      <c r="AA69" s="34">
        <v>0.65575452158704006</v>
      </c>
    </row>
    <row r="70" spans="1:27" x14ac:dyDescent="0.35">
      <c r="A70" s="31" t="s">
        <v>122</v>
      </c>
      <c r="B70" s="31" t="s">
        <v>34</v>
      </c>
      <c r="C70" s="34">
        <v>7.006276089089998E-2</v>
      </c>
      <c r="D70" s="34">
        <v>6.6423184876100008E-2</v>
      </c>
      <c r="E70" s="34">
        <v>6.6140321427299989E-2</v>
      </c>
      <c r="F70" s="34">
        <v>5.4001538395299906E-2</v>
      </c>
      <c r="G70" s="34">
        <v>5.176486849329999E-2</v>
      </c>
      <c r="H70" s="34">
        <v>5.0000287032999899E-2</v>
      </c>
      <c r="I70" s="34">
        <v>4.8014769204699992E-2</v>
      </c>
      <c r="J70" s="34">
        <v>4.0122965469999987E-2</v>
      </c>
      <c r="K70" s="34">
        <v>3.77368999228E-2</v>
      </c>
      <c r="L70" s="34">
        <v>3.7190997592999993E-2</v>
      </c>
      <c r="M70" s="34">
        <v>3.6253891217000005E-2</v>
      </c>
      <c r="N70" s="34">
        <v>0.72617987000000006</v>
      </c>
      <c r="O70" s="34">
        <v>0.67013723749999998</v>
      </c>
      <c r="P70" s="34">
        <v>0.63098805120000001</v>
      </c>
      <c r="Q70" s="34">
        <v>0.60887544900000001</v>
      </c>
      <c r="R70" s="34">
        <v>0.58615786940000003</v>
      </c>
      <c r="S70" s="34">
        <v>0.56918882570000007</v>
      </c>
      <c r="T70" s="34">
        <v>0.52840768999999999</v>
      </c>
      <c r="U70" s="34">
        <v>0.49882033840000001</v>
      </c>
      <c r="V70" s="34">
        <v>0.47389233459999991</v>
      </c>
      <c r="W70" s="34">
        <v>0.63688917993000005</v>
      </c>
      <c r="X70" s="34">
        <v>0.59279590209999999</v>
      </c>
      <c r="Y70" s="34">
        <v>0.55646350089999996</v>
      </c>
      <c r="Z70" s="34">
        <v>0.88477134700000004</v>
      </c>
      <c r="AA70" s="34">
        <v>0.86760527260000009</v>
      </c>
    </row>
    <row r="71" spans="1:27" x14ac:dyDescent="0.35">
      <c r="A71" s="31" t="s">
        <v>122</v>
      </c>
      <c r="B71" s="31" t="s">
        <v>70</v>
      </c>
      <c r="C71" s="34">
        <v>0</v>
      </c>
      <c r="D71" s="34">
        <v>0</v>
      </c>
      <c r="E71" s="34">
        <v>0</v>
      </c>
      <c r="F71" s="34">
        <v>1.6797827999999999E-6</v>
      </c>
      <c r="G71" s="34">
        <v>1.73348859999999E-6</v>
      </c>
      <c r="H71" s="34">
        <v>1.7586516E-6</v>
      </c>
      <c r="I71" s="34">
        <v>1.7627023999999902E-6</v>
      </c>
      <c r="J71" s="34">
        <v>1.7216426999999901E-6</v>
      </c>
      <c r="K71" s="34">
        <v>1.7172708E-6</v>
      </c>
      <c r="L71" s="34">
        <v>1.7829012E-6</v>
      </c>
      <c r="M71" s="34">
        <v>1.7681444E-6</v>
      </c>
      <c r="N71" s="34">
        <v>2.1781803000000003E-6</v>
      </c>
      <c r="O71" s="34">
        <v>2.0275821000000002E-6</v>
      </c>
      <c r="P71" s="34">
        <v>2.0065179999999901E-6</v>
      </c>
      <c r="Q71" s="34">
        <v>2.2954743000000002E-6</v>
      </c>
      <c r="R71" s="34">
        <v>2.4222995E-6</v>
      </c>
      <c r="S71" s="34">
        <v>4.2707613000000005E-6</v>
      </c>
      <c r="T71" s="34">
        <v>4.0583991999999996E-6</v>
      </c>
      <c r="U71" s="34">
        <v>3.9002594999999998E-6</v>
      </c>
      <c r="V71" s="34">
        <v>3.8335330000000001E-6</v>
      </c>
      <c r="W71" s="34">
        <v>4.1439323999999992E-6</v>
      </c>
      <c r="X71" s="34">
        <v>3.8621322999999997E-6</v>
      </c>
      <c r="Y71" s="34">
        <v>3.6674576999999999E-6</v>
      </c>
      <c r="Z71" s="34">
        <v>4.2944945999999992E-6</v>
      </c>
      <c r="AA71" s="34">
        <v>4.1228159999999993E-6</v>
      </c>
    </row>
    <row r="72" spans="1:27" x14ac:dyDescent="0.35">
      <c r="A72" s="31" t="s">
        <v>122</v>
      </c>
      <c r="B72" s="31" t="s">
        <v>52</v>
      </c>
      <c r="C72" s="34">
        <v>0</v>
      </c>
      <c r="D72" s="34">
        <v>0</v>
      </c>
      <c r="E72" s="34">
        <v>0</v>
      </c>
      <c r="F72" s="34">
        <v>0</v>
      </c>
      <c r="G72" s="34">
        <v>0</v>
      </c>
      <c r="H72" s="34">
        <v>0</v>
      </c>
      <c r="I72" s="34">
        <v>0</v>
      </c>
      <c r="J72" s="34">
        <v>0</v>
      </c>
      <c r="K72" s="34">
        <v>0</v>
      </c>
      <c r="L72" s="34">
        <v>0</v>
      </c>
      <c r="M72" s="34">
        <v>0</v>
      </c>
      <c r="N72" s="34">
        <v>0</v>
      </c>
      <c r="O72" s="34">
        <v>0</v>
      </c>
      <c r="P72" s="34">
        <v>0</v>
      </c>
      <c r="Q72" s="34">
        <v>0</v>
      </c>
      <c r="R72" s="34">
        <v>0</v>
      </c>
      <c r="S72" s="34">
        <v>0</v>
      </c>
      <c r="T72" s="34">
        <v>0</v>
      </c>
      <c r="U72" s="34">
        <v>0</v>
      </c>
      <c r="V72" s="34">
        <v>0</v>
      </c>
      <c r="W72" s="34">
        <v>0</v>
      </c>
      <c r="X72" s="34">
        <v>0</v>
      </c>
      <c r="Y72" s="34">
        <v>0</v>
      </c>
      <c r="Z72" s="34">
        <v>0</v>
      </c>
      <c r="AA72" s="34">
        <v>0</v>
      </c>
    </row>
    <row r="73" spans="1:27" x14ac:dyDescent="0.35">
      <c r="A73" s="38" t="s">
        <v>127</v>
      </c>
      <c r="B73" s="38"/>
      <c r="C73" s="35">
        <v>27085.299992239936</v>
      </c>
      <c r="D73" s="35">
        <v>25063.359532511098</v>
      </c>
      <c r="E73" s="35">
        <v>20522.548646957039</v>
      </c>
      <c r="F73" s="35">
        <v>15635.645422938873</v>
      </c>
      <c r="G73" s="35">
        <v>13871.388341708674</v>
      </c>
      <c r="H73" s="35">
        <v>14381.163810469843</v>
      </c>
      <c r="I73" s="35">
        <v>13710.703144180607</v>
      </c>
      <c r="J73" s="35">
        <v>12393.595153671316</v>
      </c>
      <c r="K73" s="35">
        <v>11618.293736878006</v>
      </c>
      <c r="L73" s="35">
        <v>10953.704765824152</v>
      </c>
      <c r="M73" s="35">
        <v>11023.011603920246</v>
      </c>
      <c r="N73" s="35">
        <v>16963.831598286477</v>
      </c>
      <c r="O73" s="35">
        <v>16507.908089181525</v>
      </c>
      <c r="P73" s="35">
        <v>13104.832908485623</v>
      </c>
      <c r="Q73" s="35">
        <v>16746.361390396843</v>
      </c>
      <c r="R73" s="35">
        <v>11910.395288851534</v>
      </c>
      <c r="S73" s="35">
        <v>12001.204261178056</v>
      </c>
      <c r="T73" s="35">
        <v>12624.870345219062</v>
      </c>
      <c r="U73" s="35">
        <v>11403.495197770786</v>
      </c>
      <c r="V73" s="35">
        <v>11082.745848605613</v>
      </c>
      <c r="W73" s="35">
        <v>10127.877578474861</v>
      </c>
      <c r="X73" s="35">
        <v>9788.5252703643782</v>
      </c>
      <c r="Y73" s="35">
        <v>9266.0251237395714</v>
      </c>
      <c r="Z73" s="35">
        <v>7946.4331435828153</v>
      </c>
      <c r="AA73" s="35">
        <v>6949.6137254859887</v>
      </c>
    </row>
    <row r="75" spans="1:27"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x14ac:dyDescent="0.35">
      <c r="A78" s="31" t="s">
        <v>123</v>
      </c>
      <c r="B78" s="31" t="s">
        <v>18</v>
      </c>
      <c r="C78" s="34">
        <v>0</v>
      </c>
      <c r="D78" s="34">
        <v>2.6707299999999996E-3</v>
      </c>
      <c r="E78" s="34">
        <v>3.2174052999999997E-3</v>
      </c>
      <c r="F78" s="34">
        <v>3.0537559999999999E-3</v>
      </c>
      <c r="G78" s="34">
        <v>2.78899399999999E-3</v>
      </c>
      <c r="H78" s="34">
        <v>2.7749514999999996E-3</v>
      </c>
      <c r="I78" s="34">
        <v>2.659336E-3</v>
      </c>
      <c r="J78" s="34">
        <v>2.6357434E-3</v>
      </c>
      <c r="K78" s="34">
        <v>2.8221652999999998E-3</v>
      </c>
      <c r="L78" s="34">
        <v>3.0684429999999997E-3</v>
      </c>
      <c r="M78" s="34">
        <v>2.7568450000000004E-3</v>
      </c>
      <c r="N78" s="34">
        <v>3.3384504000000003E-3</v>
      </c>
      <c r="O78" s="34">
        <v>3.2790889999999998E-3</v>
      </c>
      <c r="P78" s="34">
        <v>2.9022980000000002E-3</v>
      </c>
      <c r="Q78" s="34">
        <v>2.8200228E-3</v>
      </c>
      <c r="R78" s="34">
        <v>3.0516577E-3</v>
      </c>
      <c r="S78" s="34">
        <v>3.6420887000000002E-3</v>
      </c>
      <c r="T78" s="34">
        <v>3.6762803000000002E-3</v>
      </c>
      <c r="U78" s="34">
        <v>3.8178953999999997E-3</v>
      </c>
      <c r="V78" s="34">
        <v>3.2644186E-3</v>
      </c>
      <c r="W78" s="34">
        <v>3.9472867999999902E-3</v>
      </c>
      <c r="X78" s="34">
        <v>3.8032273999999999E-3</v>
      </c>
      <c r="Y78" s="34">
        <v>3.4565581999999998E-3</v>
      </c>
      <c r="Z78" s="34">
        <v>3.2553030000000002E-3</v>
      </c>
      <c r="AA78" s="34">
        <v>3.1120987E-3</v>
      </c>
    </row>
    <row r="79" spans="1:27"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x14ac:dyDescent="0.35">
      <c r="A80" s="31" t="s">
        <v>123</v>
      </c>
      <c r="B80" s="31" t="s">
        <v>63</v>
      </c>
      <c r="C80" s="34">
        <v>3.97058239999999E-3</v>
      </c>
      <c r="D80" s="34">
        <v>2.92036464E-3</v>
      </c>
      <c r="E80" s="34">
        <v>3.4154635999999999E-3</v>
      </c>
      <c r="F80" s="34">
        <v>3.3309568999999898E-3</v>
      </c>
      <c r="G80" s="34">
        <v>2.8199557999999997E-3</v>
      </c>
      <c r="H80" s="34">
        <v>2.8716902999999993E-3</v>
      </c>
      <c r="I80" s="34">
        <v>2.7418263000000003E-3</v>
      </c>
      <c r="J80" s="34">
        <v>2.7062375999999987E-3</v>
      </c>
      <c r="K80" s="34">
        <v>2.8110027999999998E-3</v>
      </c>
      <c r="L80" s="34">
        <v>3.11072456E-3</v>
      </c>
      <c r="M80" s="34">
        <v>2.530791939999999E-3</v>
      </c>
      <c r="N80" s="34">
        <v>0.22944977009999901</v>
      </c>
      <c r="O80" s="34">
        <v>3.2903455999999903E-3</v>
      </c>
      <c r="P80" s="34">
        <v>2.60749565E-3</v>
      </c>
      <c r="Q80" s="34">
        <v>2.7524046999999993E-3</v>
      </c>
      <c r="R80" s="34">
        <v>1.3208739614999991</v>
      </c>
      <c r="S80" s="34">
        <v>5.7638041535999998</v>
      </c>
      <c r="T80" s="34">
        <v>0.46661287290000003</v>
      </c>
      <c r="U80" s="34">
        <v>6.2869222232000004</v>
      </c>
      <c r="V80" s="34">
        <v>1.8082927699999999E-3</v>
      </c>
      <c r="W80" s="34">
        <v>3.5845364169999998</v>
      </c>
      <c r="X80" s="34">
        <v>2.2892409999999996E-3</v>
      </c>
      <c r="Y80" s="34">
        <v>0.63042371329999902</v>
      </c>
      <c r="Z80" s="34">
        <v>7.1185530958999994</v>
      </c>
      <c r="AA80" s="34">
        <v>3.4167317638000001</v>
      </c>
    </row>
    <row r="81" spans="1:27" x14ac:dyDescent="0.35">
      <c r="A81" s="31" t="s">
        <v>123</v>
      </c>
      <c r="B81" s="31" t="s">
        <v>62</v>
      </c>
      <c r="C81" s="34">
        <v>46602.527496999995</v>
      </c>
      <c r="D81" s="34">
        <v>66318.9084</v>
      </c>
      <c r="E81" s="34">
        <v>46644.42164</v>
      </c>
      <c r="F81" s="34">
        <v>44851.314390999993</v>
      </c>
      <c r="G81" s="34">
        <v>50638.782380000011</v>
      </c>
      <c r="H81" s="34">
        <v>43472.513730000006</v>
      </c>
      <c r="I81" s="34">
        <v>41296.736055999994</v>
      </c>
      <c r="J81" s="34">
        <v>43018.922455999993</v>
      </c>
      <c r="K81" s="34">
        <v>36226.690591000006</v>
      </c>
      <c r="L81" s="34">
        <v>27366.690613000002</v>
      </c>
      <c r="M81" s="34">
        <v>39318.853929999997</v>
      </c>
      <c r="N81" s="34">
        <v>27236.055973000006</v>
      </c>
      <c r="O81" s="34">
        <v>26346.385715</v>
      </c>
      <c r="P81" s="34">
        <v>29780.259206999996</v>
      </c>
      <c r="Q81" s="34">
        <v>25664.701378000002</v>
      </c>
      <c r="R81" s="34">
        <v>24095.542560000002</v>
      </c>
      <c r="S81" s="34">
        <v>25261.695909999995</v>
      </c>
      <c r="T81" s="34">
        <v>21226.022530000002</v>
      </c>
      <c r="U81" s="34">
        <v>16172.082130000001</v>
      </c>
      <c r="V81" s="34">
        <v>22859.865990000002</v>
      </c>
      <c r="W81" s="34">
        <v>15994.57339</v>
      </c>
      <c r="X81" s="34">
        <v>15453.820450000001</v>
      </c>
      <c r="Y81" s="34">
        <v>17554.828100000006</v>
      </c>
      <c r="Z81" s="34">
        <v>14969.46782</v>
      </c>
      <c r="AA81" s="34">
        <v>14138.370020000002</v>
      </c>
    </row>
    <row r="82" spans="1:27" x14ac:dyDescent="0.35">
      <c r="A82" s="31" t="s">
        <v>123</v>
      </c>
      <c r="B82" s="31" t="s">
        <v>66</v>
      </c>
      <c r="C82" s="34">
        <v>4471.2876999999999</v>
      </c>
      <c r="D82" s="34">
        <v>4804.9839784411797</v>
      </c>
      <c r="E82" s="34">
        <v>4218.3848299308993</v>
      </c>
      <c r="F82" s="34">
        <v>3863.9673064369003</v>
      </c>
      <c r="G82" s="34">
        <v>4019.2695330864999</v>
      </c>
      <c r="H82" s="34">
        <v>3849.8011135386996</v>
      </c>
      <c r="I82" s="34">
        <v>3724.1568633649999</v>
      </c>
      <c r="J82" s="34">
        <v>3109.1536262386999</v>
      </c>
      <c r="K82" s="34">
        <v>2881.0662041061</v>
      </c>
      <c r="L82" s="34">
        <v>2668.3287373476001</v>
      </c>
      <c r="M82" s="34">
        <v>2871.885598075</v>
      </c>
      <c r="N82" s="34">
        <v>4626.3782792534012</v>
      </c>
      <c r="O82" s="34">
        <v>4325.959367903698</v>
      </c>
      <c r="P82" s="34">
        <v>4379.4592384559</v>
      </c>
      <c r="Q82" s="34">
        <v>4174.4117967184993</v>
      </c>
      <c r="R82" s="34">
        <v>6811.3037703212995</v>
      </c>
      <c r="S82" s="34">
        <v>5977.0554787706014</v>
      </c>
      <c r="T82" s="34">
        <v>5875.1685098210992</v>
      </c>
      <c r="U82" s="34">
        <v>5429.1219860799001</v>
      </c>
      <c r="V82" s="34">
        <v>5579.1828249149994</v>
      </c>
      <c r="W82" s="34">
        <v>5263.0826767176995</v>
      </c>
      <c r="X82" s="34">
        <v>4928.6802823649996</v>
      </c>
      <c r="Y82" s="34">
        <v>4957.0127496911991</v>
      </c>
      <c r="Z82" s="34">
        <v>4490.6575352875998</v>
      </c>
      <c r="AA82" s="34">
        <v>4302.6143669698004</v>
      </c>
    </row>
    <row r="83" spans="1:27" x14ac:dyDescent="0.35">
      <c r="A83" s="31" t="s">
        <v>123</v>
      </c>
      <c r="B83" s="31" t="s">
        <v>65</v>
      </c>
      <c r="C83" s="34">
        <v>9.3405360000000004E-8</v>
      </c>
      <c r="D83" s="34">
        <v>1.0179430000000001E-7</v>
      </c>
      <c r="E83" s="34">
        <v>1.2113319999999999E-7</v>
      </c>
      <c r="F83" s="34">
        <v>1.1405782E-7</v>
      </c>
      <c r="G83" s="34">
        <v>1.2476608000000002E-7</v>
      </c>
      <c r="H83" s="34">
        <v>2.0510057000000001E-7</v>
      </c>
      <c r="I83" s="34">
        <v>1.8987271999999999E-7</v>
      </c>
      <c r="J83" s="34">
        <v>1.8744182E-7</v>
      </c>
      <c r="K83" s="34">
        <v>3.1435753999999999E-7</v>
      </c>
      <c r="L83" s="34">
        <v>5.7603329999999996E-7</v>
      </c>
      <c r="M83" s="34">
        <v>4.8033785000000006E-7</v>
      </c>
      <c r="N83" s="34">
        <v>8.0847554000000007E-7</v>
      </c>
      <c r="O83" s="34">
        <v>7.7932333999999996E-7</v>
      </c>
      <c r="P83" s="34">
        <v>6.0749039999999991E-7</v>
      </c>
      <c r="Q83" s="34">
        <v>6.2176917E-7</v>
      </c>
      <c r="R83" s="34">
        <v>5.2142319999999998E-7</v>
      </c>
      <c r="S83" s="34">
        <v>5.0963345000000007E-7</v>
      </c>
      <c r="T83" s="34">
        <v>5.7111519999999894E-7</v>
      </c>
      <c r="U83" s="34">
        <v>5.3200195999999996E-7</v>
      </c>
      <c r="V83" s="34">
        <v>4.71539359999999E-7</v>
      </c>
      <c r="W83" s="34">
        <v>6.1450320000000007E-7</v>
      </c>
      <c r="X83" s="34">
        <v>6.0193089999999997E-7</v>
      </c>
      <c r="Y83" s="34">
        <v>5.0894929999999991E-7</v>
      </c>
      <c r="Z83" s="34">
        <v>5.1376229999999999E-7</v>
      </c>
      <c r="AA83" s="34">
        <v>4.5605299999999999E-7</v>
      </c>
    </row>
    <row r="84" spans="1:27" x14ac:dyDescent="0.35">
      <c r="A84" s="31" t="s">
        <v>123</v>
      </c>
      <c r="B84" s="31" t="s">
        <v>34</v>
      </c>
      <c r="C84" s="34">
        <v>1.9880610000000001E-6</v>
      </c>
      <c r="D84" s="34">
        <v>2.37894E-6</v>
      </c>
      <c r="E84" s="34">
        <v>2.0035083999999999E-6</v>
      </c>
      <c r="F84" s="34">
        <v>1.8920498000000001E-6</v>
      </c>
      <c r="G84" s="34">
        <v>1.9380209999999999E-6</v>
      </c>
      <c r="H84" s="34">
        <v>2.5438648000000001E-6</v>
      </c>
      <c r="I84" s="34">
        <v>3.2246744000000001E-6</v>
      </c>
      <c r="J84" s="34">
        <v>3.2878370000000001E-6</v>
      </c>
      <c r="K84" s="34">
        <v>2.9265387E-6</v>
      </c>
      <c r="L84" s="34">
        <v>3.6972149999999997E-6</v>
      </c>
      <c r="M84" s="34">
        <v>5.6197799999999994E-6</v>
      </c>
      <c r="N84" s="34">
        <v>4.3671930000000003E-6</v>
      </c>
      <c r="O84" s="34">
        <v>3.8749463999999997E-6</v>
      </c>
      <c r="P84" s="34">
        <v>5.305152E-6</v>
      </c>
      <c r="Q84" s="34">
        <v>4.8757506999999994E-6</v>
      </c>
      <c r="R84" s="34">
        <v>4.900578E-6</v>
      </c>
      <c r="S84" s="34">
        <v>4.6995183999999995E-6</v>
      </c>
      <c r="T84" s="34">
        <v>4.2676935000000004E-6</v>
      </c>
      <c r="U84" s="34">
        <v>5.5521223999999997E-6</v>
      </c>
      <c r="V84" s="34">
        <v>6.5641314999999999E-6</v>
      </c>
      <c r="W84" s="34">
        <v>5.7366173999999897E-6</v>
      </c>
      <c r="X84" s="34">
        <v>5.2831759999999998E-6</v>
      </c>
      <c r="Y84" s="34">
        <v>5.6198369999999995E-6</v>
      </c>
      <c r="Z84" s="34">
        <v>6.3064999999999997E-6</v>
      </c>
      <c r="AA84" s="34">
        <v>6.0001809999999901E-6</v>
      </c>
    </row>
    <row r="85" spans="1:27" x14ac:dyDescent="0.35">
      <c r="A85" s="31" t="s">
        <v>123</v>
      </c>
      <c r="B85" s="31" t="s">
        <v>70</v>
      </c>
      <c r="C85" s="34">
        <v>0</v>
      </c>
      <c r="D85" s="34">
        <v>0</v>
      </c>
      <c r="E85" s="34">
        <v>0</v>
      </c>
      <c r="F85" s="34">
        <v>2.5603975999999998E-6</v>
      </c>
      <c r="G85" s="34">
        <v>3.05726539999999E-6</v>
      </c>
      <c r="H85" s="34">
        <v>2.8009297999999998E-6</v>
      </c>
      <c r="I85" s="34">
        <v>2.891103E-6</v>
      </c>
      <c r="J85" s="34">
        <v>2.8464102999999996E-6</v>
      </c>
      <c r="K85" s="34">
        <v>2.5988963999999999E-6</v>
      </c>
      <c r="L85" s="34">
        <v>2.2183019000000001E-6</v>
      </c>
      <c r="M85" s="34">
        <v>2.8534892000000001E-6</v>
      </c>
      <c r="N85" s="34">
        <v>2.4404773E-6</v>
      </c>
      <c r="O85" s="34">
        <v>2.2816525000000002E-6</v>
      </c>
      <c r="P85" s="34">
        <v>2.8373974E-6</v>
      </c>
      <c r="Q85" s="34">
        <v>2.7868891999999997E-6</v>
      </c>
      <c r="R85" s="34">
        <v>3.939786E-6</v>
      </c>
      <c r="S85" s="34">
        <v>5.7851494999999995E-6</v>
      </c>
      <c r="T85" s="34">
        <v>5.3208554000000002E-6</v>
      </c>
      <c r="U85" s="34">
        <v>9.2476820000000003E-6</v>
      </c>
      <c r="V85" s="34">
        <v>8.8467459999999902E-6</v>
      </c>
      <c r="W85" s="34">
        <v>9.2174749999999994E-6</v>
      </c>
      <c r="X85" s="34">
        <v>8.1705140000000008E-6</v>
      </c>
      <c r="Y85" s="34">
        <v>7.9607730000000012E-6</v>
      </c>
      <c r="Z85" s="34">
        <v>7.8518465000000005E-6</v>
      </c>
      <c r="AA85" s="34">
        <v>7.28481E-6</v>
      </c>
    </row>
    <row r="86" spans="1:27" x14ac:dyDescent="0.35">
      <c r="A86" s="31" t="s">
        <v>123</v>
      </c>
      <c r="B86" s="31" t="s">
        <v>52</v>
      </c>
      <c r="C86" s="34">
        <v>0</v>
      </c>
      <c r="D86" s="34">
        <v>0</v>
      </c>
      <c r="E86" s="34">
        <v>0</v>
      </c>
      <c r="F86" s="34">
        <v>0</v>
      </c>
      <c r="G86" s="34">
        <v>0</v>
      </c>
      <c r="H86" s="34">
        <v>0</v>
      </c>
      <c r="I86" s="34">
        <v>0</v>
      </c>
      <c r="J86" s="34">
        <v>0</v>
      </c>
      <c r="K86" s="34">
        <v>0</v>
      </c>
      <c r="L86" s="34">
        <v>0</v>
      </c>
      <c r="M86" s="34">
        <v>0</v>
      </c>
      <c r="N86" s="34">
        <v>0</v>
      </c>
      <c r="O86" s="34">
        <v>0</v>
      </c>
      <c r="P86" s="34">
        <v>0</v>
      </c>
      <c r="Q86" s="34">
        <v>0</v>
      </c>
      <c r="R86" s="34">
        <v>0</v>
      </c>
      <c r="S86" s="34">
        <v>0</v>
      </c>
      <c r="T86" s="34">
        <v>0</v>
      </c>
      <c r="U86" s="34">
        <v>0</v>
      </c>
      <c r="V86" s="34">
        <v>0</v>
      </c>
      <c r="W86" s="34">
        <v>0</v>
      </c>
      <c r="X86" s="34">
        <v>0</v>
      </c>
      <c r="Y86" s="34">
        <v>0</v>
      </c>
      <c r="Z86" s="34">
        <v>0</v>
      </c>
      <c r="AA86" s="34">
        <v>0</v>
      </c>
    </row>
    <row r="87" spans="1:27" x14ac:dyDescent="0.35">
      <c r="A87" s="38" t="s">
        <v>127</v>
      </c>
      <c r="B87" s="38"/>
      <c r="C87" s="35">
        <v>51073.819167675807</v>
      </c>
      <c r="D87" s="35">
        <v>71123.897969637605</v>
      </c>
      <c r="E87" s="35">
        <v>50862.813102920933</v>
      </c>
      <c r="F87" s="35">
        <v>48715.288082263847</v>
      </c>
      <c r="G87" s="35">
        <v>54658.057522161085</v>
      </c>
      <c r="H87" s="35">
        <v>47322.320490385609</v>
      </c>
      <c r="I87" s="35">
        <v>45020.89832071717</v>
      </c>
      <c r="J87" s="35">
        <v>46128.081424407137</v>
      </c>
      <c r="K87" s="35">
        <v>39107.762428588561</v>
      </c>
      <c r="L87" s="35">
        <v>30035.025530091199</v>
      </c>
      <c r="M87" s="35">
        <v>42190.744816192273</v>
      </c>
      <c r="N87" s="35">
        <v>31862.667041282381</v>
      </c>
      <c r="O87" s="35">
        <v>30672.351653117625</v>
      </c>
      <c r="P87" s="35">
        <v>34159.723955857036</v>
      </c>
      <c r="Q87" s="35">
        <v>29839.11874776777</v>
      </c>
      <c r="R87" s="35">
        <v>30908.170256461926</v>
      </c>
      <c r="S87" s="35">
        <v>31244.518835522529</v>
      </c>
      <c r="T87" s="35">
        <v>27101.661329545415</v>
      </c>
      <c r="U87" s="35">
        <v>21607.494856730504</v>
      </c>
      <c r="V87" s="35">
        <v>28439.053888097911</v>
      </c>
      <c r="W87" s="35">
        <v>21261.244551036001</v>
      </c>
      <c r="X87" s="35">
        <v>20382.506825435332</v>
      </c>
      <c r="Y87" s="35">
        <v>22512.474730471655</v>
      </c>
      <c r="Z87" s="35">
        <v>19467.247164200264</v>
      </c>
      <c r="AA87" s="35">
        <v>18444.404231288358</v>
      </c>
    </row>
    <row r="90" spans="1:27" collapsed="1" x14ac:dyDescent="0.35">
      <c r="A90" s="18" t="s">
        <v>124</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row>
    <row r="91" spans="1:27" x14ac:dyDescent="0.35">
      <c r="A91" s="19" t="s">
        <v>117</v>
      </c>
      <c r="B91" s="19" t="s">
        <v>118</v>
      </c>
      <c r="C91" s="19" t="s">
        <v>75</v>
      </c>
      <c r="D91" s="19" t="s">
        <v>82</v>
      </c>
      <c r="E91" s="19" t="s">
        <v>83</v>
      </c>
      <c r="F91" s="19" t="s">
        <v>84</v>
      </c>
      <c r="G91" s="19" t="s">
        <v>85</v>
      </c>
      <c r="H91" s="19" t="s">
        <v>86</v>
      </c>
      <c r="I91" s="19" t="s">
        <v>87</v>
      </c>
      <c r="J91" s="19" t="s">
        <v>88</v>
      </c>
      <c r="K91" s="19" t="s">
        <v>89</v>
      </c>
      <c r="L91" s="19" t="s">
        <v>90</v>
      </c>
      <c r="M91" s="19" t="s">
        <v>91</v>
      </c>
      <c r="N91" s="19" t="s">
        <v>92</v>
      </c>
      <c r="O91" s="19" t="s">
        <v>93</v>
      </c>
      <c r="P91" s="19" t="s">
        <v>94</v>
      </c>
      <c r="Q91" s="19" t="s">
        <v>95</v>
      </c>
      <c r="R91" s="19" t="s">
        <v>96</v>
      </c>
      <c r="S91" s="19" t="s">
        <v>97</v>
      </c>
      <c r="T91" s="19" t="s">
        <v>98</v>
      </c>
      <c r="U91" s="19" t="s">
        <v>99</v>
      </c>
      <c r="V91" s="19" t="s">
        <v>100</v>
      </c>
      <c r="W91" s="19" t="s">
        <v>101</v>
      </c>
      <c r="X91" s="19" t="s">
        <v>102</v>
      </c>
      <c r="Y91" s="19" t="s">
        <v>103</v>
      </c>
      <c r="Z91" s="19" t="s">
        <v>104</v>
      </c>
      <c r="AA91" s="19" t="s">
        <v>105</v>
      </c>
    </row>
    <row r="92" spans="1:27" x14ac:dyDescent="0.35">
      <c r="A92" s="31" t="s">
        <v>38</v>
      </c>
      <c r="B92" s="31" t="s">
        <v>67</v>
      </c>
      <c r="C92" s="37">
        <v>0.19193544209999996</v>
      </c>
      <c r="D92" s="37">
        <v>0.1973624443</v>
      </c>
      <c r="E92" s="37">
        <v>0.19980398139999989</v>
      </c>
      <c r="F92" s="37">
        <v>0.18058330069999998</v>
      </c>
      <c r="G92" s="37">
        <v>0.17528052169999991</v>
      </c>
      <c r="H92" s="37">
        <v>0.17148145359999978</v>
      </c>
      <c r="I92" s="37">
        <v>0.16782324939999999</v>
      </c>
      <c r="J92" s="37">
        <v>0.14650998969999982</v>
      </c>
      <c r="K92" s="37">
        <v>0.15259022119999988</v>
      </c>
      <c r="L92" s="37">
        <v>0.13353001509999998</v>
      </c>
      <c r="M92" s="37">
        <v>0.12859160753999993</v>
      </c>
      <c r="N92" s="37">
        <v>0.11543647459999999</v>
      </c>
      <c r="O92" s="37">
        <v>8.9960483599999974E-2</v>
      </c>
      <c r="P92" s="37">
        <v>7.7091938200000001E-2</v>
      </c>
      <c r="Q92" s="37">
        <v>7.0832667299999999E-2</v>
      </c>
      <c r="R92" s="37">
        <v>6.8620273929999892E-2</v>
      </c>
      <c r="S92" s="37">
        <v>5.7789220769999997E-2</v>
      </c>
      <c r="T92" s="37">
        <v>5.4113581600000002E-2</v>
      </c>
      <c r="U92" s="37">
        <v>5.3052353800000007E-2</v>
      </c>
      <c r="V92" s="37">
        <v>4.9598027399999897E-2</v>
      </c>
      <c r="W92" s="37">
        <v>4.6615057580000001E-2</v>
      </c>
      <c r="X92" s="37">
        <v>4.3240885659999992E-2</v>
      </c>
      <c r="Y92" s="37">
        <v>3.8740713539999999E-2</v>
      </c>
      <c r="Z92" s="37">
        <v>3.5410491219999993E-2</v>
      </c>
      <c r="AA92" s="37">
        <v>3.3006697979999985E-2</v>
      </c>
    </row>
    <row r="93" spans="1:27" x14ac:dyDescent="0.35">
      <c r="A93" s="31" t="s">
        <v>38</v>
      </c>
      <c r="B93" s="31" t="s">
        <v>113</v>
      </c>
      <c r="C93" s="34">
        <v>1416.5008230000001</v>
      </c>
      <c r="D93" s="34">
        <v>935.94782200000009</v>
      </c>
      <c r="E93" s="34">
        <v>2217.3547250000001</v>
      </c>
      <c r="F93" s="34">
        <v>2779.0450799999999</v>
      </c>
      <c r="G93" s="34">
        <v>4420.2727189999996</v>
      </c>
      <c r="H93" s="34">
        <v>4723.5005119999996</v>
      </c>
      <c r="I93" s="34">
        <v>6067.8576139999996</v>
      </c>
      <c r="J93" s="34">
        <v>10118.205695999999</v>
      </c>
      <c r="K93" s="34">
        <v>11604.037994</v>
      </c>
      <c r="L93" s="34">
        <v>15905.945779999998</v>
      </c>
      <c r="M93" s="34">
        <v>12319.182916</v>
      </c>
      <c r="N93" s="34">
        <v>30367.000929999998</v>
      </c>
      <c r="O93" s="34">
        <v>24331.861080000002</v>
      </c>
      <c r="P93" s="34">
        <v>26258.287769999999</v>
      </c>
      <c r="Q93" s="34">
        <v>26947.682699999998</v>
      </c>
      <c r="R93" s="34">
        <v>24175.258410000002</v>
      </c>
      <c r="S93" s="34">
        <v>20157.830829999999</v>
      </c>
      <c r="T93" s="34">
        <v>18375.890230000001</v>
      </c>
      <c r="U93" s="34">
        <v>19374.96285</v>
      </c>
      <c r="V93" s="34">
        <v>17884.230950000001</v>
      </c>
      <c r="W93" s="34">
        <v>17032.41979</v>
      </c>
      <c r="X93" s="34">
        <v>15094.572914</v>
      </c>
      <c r="Y93" s="34">
        <v>14467.375759999999</v>
      </c>
      <c r="Z93" s="34">
        <v>14517.647419999999</v>
      </c>
      <c r="AA93" s="34">
        <v>13606.421530000001</v>
      </c>
    </row>
    <row r="94" spans="1:27" x14ac:dyDescent="0.35">
      <c r="A94" s="31" t="s">
        <v>38</v>
      </c>
      <c r="B94" s="31" t="s">
        <v>72</v>
      </c>
      <c r="C94" s="34">
        <v>0</v>
      </c>
      <c r="D94" s="34">
        <v>0</v>
      </c>
      <c r="E94" s="34">
        <v>0</v>
      </c>
      <c r="F94" s="34">
        <v>0</v>
      </c>
      <c r="G94" s="34">
        <v>0</v>
      </c>
      <c r="H94" s="34">
        <v>0</v>
      </c>
      <c r="I94" s="34">
        <v>0</v>
      </c>
      <c r="J94" s="34">
        <v>0</v>
      </c>
      <c r="K94" s="34">
        <v>0</v>
      </c>
      <c r="L94" s="34">
        <v>0</v>
      </c>
      <c r="M94" s="34">
        <v>0</v>
      </c>
      <c r="N94" s="34">
        <v>0</v>
      </c>
      <c r="O94" s="34">
        <v>0</v>
      </c>
      <c r="P94" s="34">
        <v>0</v>
      </c>
      <c r="Q94" s="34">
        <v>0</v>
      </c>
      <c r="R94" s="34">
        <v>0</v>
      </c>
      <c r="S94" s="34">
        <v>0</v>
      </c>
      <c r="T94" s="34">
        <v>0</v>
      </c>
      <c r="U94" s="34">
        <v>0</v>
      </c>
      <c r="V94" s="34">
        <v>0</v>
      </c>
      <c r="W94" s="34">
        <v>0</v>
      </c>
      <c r="X94" s="34">
        <v>0</v>
      </c>
      <c r="Y94" s="34">
        <v>0</v>
      </c>
      <c r="Z94" s="34">
        <v>0</v>
      </c>
      <c r="AA94" s="34">
        <v>0</v>
      </c>
    </row>
    <row r="95" spans="1:27" x14ac:dyDescent="0.3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row>
    <row r="96" spans="1:27" x14ac:dyDescent="0.35">
      <c r="A96" s="19" t="s">
        <v>117</v>
      </c>
      <c r="B96" s="19" t="s">
        <v>118</v>
      </c>
      <c r="C96" s="19" t="s">
        <v>75</v>
      </c>
      <c r="D96" s="19" t="s">
        <v>82</v>
      </c>
      <c r="E96" s="19" t="s">
        <v>83</v>
      </c>
      <c r="F96" s="19" t="s">
        <v>84</v>
      </c>
      <c r="G96" s="19" t="s">
        <v>85</v>
      </c>
      <c r="H96" s="19" t="s">
        <v>86</v>
      </c>
      <c r="I96" s="19" t="s">
        <v>87</v>
      </c>
      <c r="J96" s="19" t="s">
        <v>88</v>
      </c>
      <c r="K96" s="19" t="s">
        <v>89</v>
      </c>
      <c r="L96" s="19" t="s">
        <v>90</v>
      </c>
      <c r="M96" s="19" t="s">
        <v>91</v>
      </c>
      <c r="N96" s="19" t="s">
        <v>92</v>
      </c>
      <c r="O96" s="19" t="s">
        <v>93</v>
      </c>
      <c r="P96" s="19" t="s">
        <v>94</v>
      </c>
      <c r="Q96" s="19" t="s">
        <v>95</v>
      </c>
      <c r="R96" s="19" t="s">
        <v>96</v>
      </c>
      <c r="S96" s="19" t="s">
        <v>97</v>
      </c>
      <c r="T96" s="19" t="s">
        <v>98</v>
      </c>
      <c r="U96" s="19" t="s">
        <v>99</v>
      </c>
      <c r="V96" s="19" t="s">
        <v>100</v>
      </c>
      <c r="W96" s="19" t="s">
        <v>101</v>
      </c>
      <c r="X96" s="19" t="s">
        <v>102</v>
      </c>
      <c r="Y96" s="19" t="s">
        <v>103</v>
      </c>
      <c r="Z96" s="19" t="s">
        <v>104</v>
      </c>
      <c r="AA96" s="19" t="s">
        <v>105</v>
      </c>
    </row>
    <row r="97" spans="1:27" x14ac:dyDescent="0.35">
      <c r="A97" s="31" t="s">
        <v>119</v>
      </c>
      <c r="B97" s="31" t="s">
        <v>67</v>
      </c>
      <c r="C97" s="34">
        <v>0</v>
      </c>
      <c r="D97" s="34">
        <v>0</v>
      </c>
      <c r="E97" s="34">
        <v>0</v>
      </c>
      <c r="F97" s="34">
        <v>0</v>
      </c>
      <c r="G97" s="34">
        <v>0</v>
      </c>
      <c r="H97" s="34">
        <v>0</v>
      </c>
      <c r="I97" s="34">
        <v>0</v>
      </c>
      <c r="J97" s="34">
        <v>0</v>
      </c>
      <c r="K97" s="34">
        <v>0</v>
      </c>
      <c r="L97" s="34">
        <v>0</v>
      </c>
      <c r="M97" s="34">
        <v>0</v>
      </c>
      <c r="N97" s="34">
        <v>0</v>
      </c>
      <c r="O97" s="34">
        <v>0</v>
      </c>
      <c r="P97" s="34">
        <v>0</v>
      </c>
      <c r="Q97" s="34">
        <v>0</v>
      </c>
      <c r="R97" s="34">
        <v>0</v>
      </c>
      <c r="S97" s="34">
        <v>0</v>
      </c>
      <c r="T97" s="34">
        <v>0</v>
      </c>
      <c r="U97" s="34">
        <v>0</v>
      </c>
      <c r="V97" s="34">
        <v>0</v>
      </c>
      <c r="W97" s="34">
        <v>0</v>
      </c>
      <c r="X97" s="34">
        <v>0</v>
      </c>
      <c r="Y97" s="34">
        <v>0</v>
      </c>
      <c r="Z97" s="34">
        <v>0</v>
      </c>
      <c r="AA97" s="34">
        <v>0</v>
      </c>
    </row>
    <row r="98" spans="1:27" x14ac:dyDescent="0.35">
      <c r="A98" s="31" t="s">
        <v>119</v>
      </c>
      <c r="B98" s="31" t="s">
        <v>113</v>
      </c>
      <c r="C98" s="34">
        <v>441.93992299999996</v>
      </c>
      <c r="D98" s="34">
        <v>586.2582020000001</v>
      </c>
      <c r="E98" s="34">
        <v>1230.9811650000001</v>
      </c>
      <c r="F98" s="34">
        <v>1968.1841400000001</v>
      </c>
      <c r="G98" s="34">
        <v>3895.3064189999996</v>
      </c>
      <c r="H98" s="34">
        <v>3869.4395119999995</v>
      </c>
      <c r="I98" s="34">
        <v>4987.4076139999997</v>
      </c>
      <c r="J98" s="34">
        <v>8871.1244959999985</v>
      </c>
      <c r="K98" s="34">
        <v>9644.1870940000008</v>
      </c>
      <c r="L98" s="34">
        <v>13251.761279999999</v>
      </c>
      <c r="M98" s="34">
        <v>10343.493116</v>
      </c>
      <c r="N98" s="34">
        <v>26593.61393</v>
      </c>
      <c r="O98" s="34">
        <v>20891.986880000004</v>
      </c>
      <c r="P98" s="34">
        <v>23310.624769999999</v>
      </c>
      <c r="Q98" s="34">
        <v>24147.580899999997</v>
      </c>
      <c r="R98" s="34">
        <v>21534.588210000002</v>
      </c>
      <c r="S98" s="34">
        <v>18264.127329999999</v>
      </c>
      <c r="T98" s="34">
        <v>16460.39013</v>
      </c>
      <c r="U98" s="34">
        <v>17416.580750000001</v>
      </c>
      <c r="V98" s="34">
        <v>16362.29205</v>
      </c>
      <c r="W98" s="34">
        <v>15397.572990000001</v>
      </c>
      <c r="X98" s="34">
        <v>13505.854514000001</v>
      </c>
      <c r="Y98" s="34">
        <v>13189.923859999999</v>
      </c>
      <c r="Z98" s="34">
        <v>13330.42722</v>
      </c>
      <c r="AA98" s="34">
        <v>12418.253130000001</v>
      </c>
    </row>
    <row r="99" spans="1:27" x14ac:dyDescent="0.35">
      <c r="A99" s="31" t="s">
        <v>119</v>
      </c>
      <c r="B99" s="31" t="s">
        <v>72</v>
      </c>
      <c r="C99" s="34">
        <v>0</v>
      </c>
      <c r="D99" s="34">
        <v>0</v>
      </c>
      <c r="E99" s="34">
        <v>0</v>
      </c>
      <c r="F99" s="34">
        <v>0</v>
      </c>
      <c r="G99" s="34">
        <v>0</v>
      </c>
      <c r="H99" s="34">
        <v>0</v>
      </c>
      <c r="I99" s="34">
        <v>0</v>
      </c>
      <c r="J99" s="34">
        <v>0</v>
      </c>
      <c r="K99" s="34">
        <v>0</v>
      </c>
      <c r="L99" s="34">
        <v>0</v>
      </c>
      <c r="M99" s="34">
        <v>0</v>
      </c>
      <c r="N99" s="34">
        <v>0</v>
      </c>
      <c r="O99" s="34">
        <v>0</v>
      </c>
      <c r="P99" s="34">
        <v>0</v>
      </c>
      <c r="Q99" s="34">
        <v>0</v>
      </c>
      <c r="R99" s="34">
        <v>0</v>
      </c>
      <c r="S99" s="34">
        <v>0</v>
      </c>
      <c r="T99" s="34">
        <v>0</v>
      </c>
      <c r="U99" s="34">
        <v>0</v>
      </c>
      <c r="V99" s="34">
        <v>0</v>
      </c>
      <c r="W99" s="34">
        <v>0</v>
      </c>
      <c r="X99" s="34">
        <v>0</v>
      </c>
      <c r="Y99" s="34">
        <v>0</v>
      </c>
      <c r="Z99" s="34">
        <v>0</v>
      </c>
      <c r="AA99" s="34">
        <v>0</v>
      </c>
    </row>
    <row r="100" spans="1:27" x14ac:dyDescent="0.3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row>
    <row r="101" spans="1:27" x14ac:dyDescent="0.35">
      <c r="A101" s="19" t="s">
        <v>117</v>
      </c>
      <c r="B101" s="19" t="s">
        <v>118</v>
      </c>
      <c r="C101" s="19" t="s">
        <v>75</v>
      </c>
      <c r="D101" s="19" t="s">
        <v>82</v>
      </c>
      <c r="E101" s="19" t="s">
        <v>83</v>
      </c>
      <c r="F101" s="19" t="s">
        <v>84</v>
      </c>
      <c r="G101" s="19" t="s">
        <v>85</v>
      </c>
      <c r="H101" s="19" t="s">
        <v>86</v>
      </c>
      <c r="I101" s="19" t="s">
        <v>87</v>
      </c>
      <c r="J101" s="19" t="s">
        <v>88</v>
      </c>
      <c r="K101" s="19" t="s">
        <v>89</v>
      </c>
      <c r="L101" s="19" t="s">
        <v>90</v>
      </c>
      <c r="M101" s="19" t="s">
        <v>91</v>
      </c>
      <c r="N101" s="19" t="s">
        <v>92</v>
      </c>
      <c r="O101" s="19" t="s">
        <v>93</v>
      </c>
      <c r="P101" s="19" t="s">
        <v>94</v>
      </c>
      <c r="Q101" s="19" t="s">
        <v>95</v>
      </c>
      <c r="R101" s="19" t="s">
        <v>96</v>
      </c>
      <c r="S101" s="19" t="s">
        <v>97</v>
      </c>
      <c r="T101" s="19" t="s">
        <v>98</v>
      </c>
      <c r="U101" s="19" t="s">
        <v>99</v>
      </c>
      <c r="V101" s="19" t="s">
        <v>100</v>
      </c>
      <c r="W101" s="19" t="s">
        <v>101</v>
      </c>
      <c r="X101" s="19" t="s">
        <v>102</v>
      </c>
      <c r="Y101" s="19" t="s">
        <v>103</v>
      </c>
      <c r="Z101" s="19" t="s">
        <v>104</v>
      </c>
      <c r="AA101" s="19" t="s">
        <v>105</v>
      </c>
    </row>
    <row r="102" spans="1:27" x14ac:dyDescent="0.35">
      <c r="A102" s="31" t="s">
        <v>120</v>
      </c>
      <c r="B102" s="31" t="s">
        <v>67</v>
      </c>
      <c r="C102" s="34">
        <v>6.1578306300000003E-2</v>
      </c>
      <c r="D102" s="34">
        <v>6.7541976599999998E-2</v>
      </c>
      <c r="E102" s="34">
        <v>7.8051106800000006E-2</v>
      </c>
      <c r="F102" s="34">
        <v>7.8323298699999974E-2</v>
      </c>
      <c r="G102" s="34">
        <v>6.5839064699999991E-2</v>
      </c>
      <c r="H102" s="34">
        <v>6.8790472299999891E-2</v>
      </c>
      <c r="I102" s="34">
        <v>6.7696129499999994E-2</v>
      </c>
      <c r="J102" s="34">
        <v>6.5533304799999914E-2</v>
      </c>
      <c r="K102" s="34">
        <v>7.9507206799999897E-2</v>
      </c>
      <c r="L102" s="34">
        <v>5.9692857799999999E-2</v>
      </c>
      <c r="M102" s="34">
        <v>5.5296925640000001E-2</v>
      </c>
      <c r="N102" s="34">
        <v>5.4766801599999991E-2</v>
      </c>
      <c r="O102" s="34">
        <v>4.9363387699999997E-2</v>
      </c>
      <c r="P102" s="34">
        <v>4.7350735299999995E-2</v>
      </c>
      <c r="Q102" s="34">
        <v>4.18001447E-2</v>
      </c>
      <c r="R102" s="34">
        <v>4.0136635329999899E-2</v>
      </c>
      <c r="S102" s="34">
        <v>3.3065885170000003E-2</v>
      </c>
      <c r="T102" s="34">
        <v>3.1489545700000003E-2</v>
      </c>
      <c r="U102" s="34">
        <v>3.1302538300000002E-2</v>
      </c>
      <c r="V102" s="34">
        <v>2.88680332E-2</v>
      </c>
      <c r="W102" s="34">
        <v>2.688092588E-2</v>
      </c>
      <c r="X102" s="34">
        <v>2.524416266E-2</v>
      </c>
      <c r="Y102" s="34">
        <v>2.2455145439999998E-2</v>
      </c>
      <c r="Z102" s="34">
        <v>2.183286442E-2</v>
      </c>
      <c r="AA102" s="34">
        <v>2.0121728379999988E-2</v>
      </c>
    </row>
    <row r="103" spans="1:27" x14ac:dyDescent="0.35">
      <c r="A103" s="31" t="s">
        <v>120</v>
      </c>
      <c r="B103" s="31" t="s">
        <v>113</v>
      </c>
      <c r="C103" s="34">
        <v>974.56090000000006</v>
      </c>
      <c r="D103" s="34">
        <v>349.68961999999999</v>
      </c>
      <c r="E103" s="34">
        <v>986.37356000000011</v>
      </c>
      <c r="F103" s="34">
        <v>810.86093999999991</v>
      </c>
      <c r="G103" s="34">
        <v>524.96630000000005</v>
      </c>
      <c r="H103" s="34">
        <v>854.06100000000004</v>
      </c>
      <c r="I103" s="34">
        <v>1080.45</v>
      </c>
      <c r="J103" s="34">
        <v>1247.0811999999999</v>
      </c>
      <c r="K103" s="34">
        <v>1959.8508999999999</v>
      </c>
      <c r="L103" s="34">
        <v>2654.1844999999998</v>
      </c>
      <c r="M103" s="34">
        <v>1975.6898000000001</v>
      </c>
      <c r="N103" s="34">
        <v>3773.3870000000002</v>
      </c>
      <c r="O103" s="34">
        <v>3439.8742000000002</v>
      </c>
      <c r="P103" s="34">
        <v>2947.663</v>
      </c>
      <c r="Q103" s="34">
        <v>2800.1017999999999</v>
      </c>
      <c r="R103" s="34">
        <v>2640.6702</v>
      </c>
      <c r="S103" s="34">
        <v>1893.7035000000001</v>
      </c>
      <c r="T103" s="34">
        <v>1915.5001000000002</v>
      </c>
      <c r="U103" s="34">
        <v>1958.3821</v>
      </c>
      <c r="V103" s="34">
        <v>1521.9388999999999</v>
      </c>
      <c r="W103" s="34">
        <v>1634.8468</v>
      </c>
      <c r="X103" s="34">
        <v>1588.7184</v>
      </c>
      <c r="Y103" s="34">
        <v>1277.4518999999998</v>
      </c>
      <c r="Z103" s="34">
        <v>1187.2202</v>
      </c>
      <c r="AA103" s="34">
        <v>1188.1684</v>
      </c>
    </row>
    <row r="104" spans="1:27" x14ac:dyDescent="0.35">
      <c r="A104" s="31" t="s">
        <v>120</v>
      </c>
      <c r="B104" s="31" t="s">
        <v>72</v>
      </c>
      <c r="C104" s="34">
        <v>0</v>
      </c>
      <c r="D104" s="34">
        <v>0</v>
      </c>
      <c r="E104" s="34">
        <v>0</v>
      </c>
      <c r="F104" s="34">
        <v>0</v>
      </c>
      <c r="G104" s="34">
        <v>0</v>
      </c>
      <c r="H104" s="34">
        <v>0</v>
      </c>
      <c r="I104" s="34">
        <v>0</v>
      </c>
      <c r="J104" s="34">
        <v>0</v>
      </c>
      <c r="K104" s="34">
        <v>0</v>
      </c>
      <c r="L104" s="34">
        <v>0</v>
      </c>
      <c r="M104" s="34">
        <v>0</v>
      </c>
      <c r="N104" s="34">
        <v>0</v>
      </c>
      <c r="O104" s="34">
        <v>0</v>
      </c>
      <c r="P104" s="34">
        <v>0</v>
      </c>
      <c r="Q104" s="34">
        <v>0</v>
      </c>
      <c r="R104" s="34">
        <v>0</v>
      </c>
      <c r="S104" s="34">
        <v>0</v>
      </c>
      <c r="T104" s="34">
        <v>0</v>
      </c>
      <c r="U104" s="34">
        <v>0</v>
      </c>
      <c r="V104" s="34">
        <v>0</v>
      </c>
      <c r="W104" s="34">
        <v>0</v>
      </c>
      <c r="X104" s="34">
        <v>0</v>
      </c>
      <c r="Y104" s="34">
        <v>0</v>
      </c>
      <c r="Z104" s="34">
        <v>0</v>
      </c>
      <c r="AA104" s="34">
        <v>0</v>
      </c>
    </row>
    <row r="105" spans="1:27" x14ac:dyDescent="0.3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row>
    <row r="106" spans="1:27" x14ac:dyDescent="0.35">
      <c r="A106" s="19" t="s">
        <v>117</v>
      </c>
      <c r="B106" s="19" t="s">
        <v>118</v>
      </c>
      <c r="C106" s="19" t="s">
        <v>75</v>
      </c>
      <c r="D106" s="19" t="s">
        <v>82</v>
      </c>
      <c r="E106" s="19" t="s">
        <v>83</v>
      </c>
      <c r="F106" s="19" t="s">
        <v>84</v>
      </c>
      <c r="G106" s="19" t="s">
        <v>85</v>
      </c>
      <c r="H106" s="19" t="s">
        <v>86</v>
      </c>
      <c r="I106" s="19" t="s">
        <v>87</v>
      </c>
      <c r="J106" s="19" t="s">
        <v>88</v>
      </c>
      <c r="K106" s="19" t="s">
        <v>89</v>
      </c>
      <c r="L106" s="19" t="s">
        <v>90</v>
      </c>
      <c r="M106" s="19" t="s">
        <v>91</v>
      </c>
      <c r="N106" s="19" t="s">
        <v>92</v>
      </c>
      <c r="O106" s="19" t="s">
        <v>93</v>
      </c>
      <c r="P106" s="19" t="s">
        <v>94</v>
      </c>
      <c r="Q106" s="19" t="s">
        <v>95</v>
      </c>
      <c r="R106" s="19" t="s">
        <v>96</v>
      </c>
      <c r="S106" s="19" t="s">
        <v>97</v>
      </c>
      <c r="T106" s="19" t="s">
        <v>98</v>
      </c>
      <c r="U106" s="19" t="s">
        <v>99</v>
      </c>
      <c r="V106" s="19" t="s">
        <v>100</v>
      </c>
      <c r="W106" s="19" t="s">
        <v>101</v>
      </c>
      <c r="X106" s="19" t="s">
        <v>102</v>
      </c>
      <c r="Y106" s="19" t="s">
        <v>103</v>
      </c>
      <c r="Z106" s="19" t="s">
        <v>104</v>
      </c>
      <c r="AA106" s="19" t="s">
        <v>105</v>
      </c>
    </row>
    <row r="107" spans="1:27" x14ac:dyDescent="0.35">
      <c r="A107" s="31" t="s">
        <v>121</v>
      </c>
      <c r="B107" s="31" t="s">
        <v>67</v>
      </c>
      <c r="C107" s="34">
        <v>4.4081658000000003E-2</v>
      </c>
      <c r="D107" s="34">
        <v>4.7615415000000001E-2</v>
      </c>
      <c r="E107" s="34">
        <v>4.0296296999999898E-2</v>
      </c>
      <c r="F107" s="34">
        <v>3.5590244999999993E-2</v>
      </c>
      <c r="G107" s="34">
        <v>4.5419942999999907E-2</v>
      </c>
      <c r="H107" s="34">
        <v>4.1075784999999899E-2</v>
      </c>
      <c r="I107" s="34">
        <v>4.0701042999999999E-2</v>
      </c>
      <c r="J107" s="34">
        <v>3.1593697499999997E-2</v>
      </c>
      <c r="K107" s="34">
        <v>2.63675752E-2</v>
      </c>
      <c r="L107" s="34">
        <v>2.8060366999999999E-2</v>
      </c>
      <c r="M107" s="34">
        <v>2.8432705500000002E-2</v>
      </c>
      <c r="N107" s="34">
        <v>2.3663121399999997E-2</v>
      </c>
      <c r="O107" s="34">
        <v>6.6210500000000007E-3</v>
      </c>
      <c r="P107" s="34">
        <v>6.3926377000000003E-3</v>
      </c>
      <c r="Q107" s="34">
        <v>6.2022909999999995E-3</v>
      </c>
      <c r="R107" s="34">
        <v>6.0406110000000004E-3</v>
      </c>
      <c r="S107" s="34">
        <v>5.1868819999999994E-3</v>
      </c>
      <c r="T107" s="34">
        <v>4.8979707000000004E-3</v>
      </c>
      <c r="U107" s="34">
        <v>4.4554423999999997E-3</v>
      </c>
      <c r="V107" s="34">
        <v>4.4386114999999896E-3</v>
      </c>
      <c r="W107" s="34">
        <v>4.2062410000000003E-3</v>
      </c>
      <c r="X107" s="34">
        <v>3.9315444999999897E-3</v>
      </c>
      <c r="Y107" s="34">
        <v>3.6402154000000002E-3</v>
      </c>
      <c r="Z107" s="34">
        <v>3.2196404999999899E-3</v>
      </c>
      <c r="AA107" s="34">
        <v>3.0905576000000001E-3</v>
      </c>
    </row>
    <row r="108" spans="1:27" x14ac:dyDescent="0.35">
      <c r="A108" s="31" t="s">
        <v>121</v>
      </c>
      <c r="B108" s="31" t="s">
        <v>113</v>
      </c>
      <c r="C108" s="34">
        <v>0</v>
      </c>
      <c r="D108" s="34">
        <v>0</v>
      </c>
      <c r="E108" s="34">
        <v>0</v>
      </c>
      <c r="F108" s="34">
        <v>0</v>
      </c>
      <c r="G108" s="34">
        <v>0</v>
      </c>
      <c r="H108" s="34">
        <v>0</v>
      </c>
      <c r="I108" s="34">
        <v>0</v>
      </c>
      <c r="J108" s="34">
        <v>0</v>
      </c>
      <c r="K108" s="34">
        <v>0</v>
      </c>
      <c r="L108" s="34">
        <v>0</v>
      </c>
      <c r="M108" s="34">
        <v>0</v>
      </c>
      <c r="N108" s="34">
        <v>0</v>
      </c>
      <c r="O108" s="34">
        <v>0</v>
      </c>
      <c r="P108" s="34">
        <v>0</v>
      </c>
      <c r="Q108" s="34">
        <v>0</v>
      </c>
      <c r="R108" s="34">
        <v>0</v>
      </c>
      <c r="S108" s="34">
        <v>0</v>
      </c>
      <c r="T108" s="34">
        <v>0</v>
      </c>
      <c r="U108" s="34">
        <v>0</v>
      </c>
      <c r="V108" s="34">
        <v>0</v>
      </c>
      <c r="W108" s="34">
        <v>0</v>
      </c>
      <c r="X108" s="34">
        <v>0</v>
      </c>
      <c r="Y108" s="34">
        <v>0</v>
      </c>
      <c r="Z108" s="34">
        <v>0</v>
      </c>
      <c r="AA108" s="34">
        <v>0</v>
      </c>
    </row>
    <row r="109" spans="1:27" x14ac:dyDescent="0.35">
      <c r="A109" s="31" t="s">
        <v>121</v>
      </c>
      <c r="B109" s="31" t="s">
        <v>72</v>
      </c>
      <c r="C109" s="34">
        <v>0</v>
      </c>
      <c r="D109" s="34">
        <v>0</v>
      </c>
      <c r="E109" s="34">
        <v>0</v>
      </c>
      <c r="F109" s="34">
        <v>0</v>
      </c>
      <c r="G109" s="34">
        <v>0</v>
      </c>
      <c r="H109" s="34">
        <v>0</v>
      </c>
      <c r="I109" s="34">
        <v>0</v>
      </c>
      <c r="J109" s="34">
        <v>0</v>
      </c>
      <c r="K109" s="34">
        <v>0</v>
      </c>
      <c r="L109" s="34">
        <v>0</v>
      </c>
      <c r="M109" s="34">
        <v>0</v>
      </c>
      <c r="N109" s="34">
        <v>0</v>
      </c>
      <c r="O109" s="34">
        <v>0</v>
      </c>
      <c r="P109" s="34">
        <v>0</v>
      </c>
      <c r="Q109" s="34">
        <v>0</v>
      </c>
      <c r="R109" s="34">
        <v>0</v>
      </c>
      <c r="S109" s="34">
        <v>0</v>
      </c>
      <c r="T109" s="34">
        <v>0</v>
      </c>
      <c r="U109" s="34">
        <v>0</v>
      </c>
      <c r="V109" s="34">
        <v>0</v>
      </c>
      <c r="W109" s="34">
        <v>0</v>
      </c>
      <c r="X109" s="34">
        <v>0</v>
      </c>
      <c r="Y109" s="34">
        <v>0</v>
      </c>
      <c r="Z109" s="34">
        <v>0</v>
      </c>
      <c r="AA109" s="34">
        <v>0</v>
      </c>
    </row>
    <row r="110" spans="1:27" x14ac:dyDescent="0.3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row>
    <row r="111" spans="1:27" x14ac:dyDescent="0.35">
      <c r="A111" s="19" t="s">
        <v>117</v>
      </c>
      <c r="B111" s="19" t="s">
        <v>118</v>
      </c>
      <c r="C111" s="19" t="s">
        <v>75</v>
      </c>
      <c r="D111" s="19" t="s">
        <v>82</v>
      </c>
      <c r="E111" s="19" t="s">
        <v>83</v>
      </c>
      <c r="F111" s="19" t="s">
        <v>84</v>
      </c>
      <c r="G111" s="19" t="s">
        <v>85</v>
      </c>
      <c r="H111" s="19" t="s">
        <v>86</v>
      </c>
      <c r="I111" s="19" t="s">
        <v>87</v>
      </c>
      <c r="J111" s="19" t="s">
        <v>88</v>
      </c>
      <c r="K111" s="19" t="s">
        <v>89</v>
      </c>
      <c r="L111" s="19" t="s">
        <v>90</v>
      </c>
      <c r="M111" s="19" t="s">
        <v>91</v>
      </c>
      <c r="N111" s="19" t="s">
        <v>92</v>
      </c>
      <c r="O111" s="19" t="s">
        <v>93</v>
      </c>
      <c r="P111" s="19" t="s">
        <v>94</v>
      </c>
      <c r="Q111" s="19" t="s">
        <v>95</v>
      </c>
      <c r="R111" s="19" t="s">
        <v>96</v>
      </c>
      <c r="S111" s="19" t="s">
        <v>97</v>
      </c>
      <c r="T111" s="19" t="s">
        <v>98</v>
      </c>
      <c r="U111" s="19" t="s">
        <v>99</v>
      </c>
      <c r="V111" s="19" t="s">
        <v>100</v>
      </c>
      <c r="W111" s="19" t="s">
        <v>101</v>
      </c>
      <c r="X111" s="19" t="s">
        <v>102</v>
      </c>
      <c r="Y111" s="19" t="s">
        <v>103</v>
      </c>
      <c r="Z111" s="19" t="s">
        <v>104</v>
      </c>
      <c r="AA111" s="19" t="s">
        <v>105</v>
      </c>
    </row>
    <row r="112" spans="1:27" x14ac:dyDescent="0.35">
      <c r="A112" s="31" t="s">
        <v>122</v>
      </c>
      <c r="B112" s="31" t="s">
        <v>67</v>
      </c>
      <c r="C112" s="34">
        <v>8.6275477799999972E-2</v>
      </c>
      <c r="D112" s="34">
        <v>8.2205052699999989E-2</v>
      </c>
      <c r="E112" s="34">
        <v>8.1456577599999996E-2</v>
      </c>
      <c r="F112" s="34">
        <v>6.666975700000001E-2</v>
      </c>
      <c r="G112" s="34">
        <v>6.4021514000000002E-2</v>
      </c>
      <c r="H112" s="34">
        <v>6.1615196299999994E-2</v>
      </c>
      <c r="I112" s="34">
        <v>5.9426076899999992E-2</v>
      </c>
      <c r="J112" s="34">
        <v>4.9382987399999904E-2</v>
      </c>
      <c r="K112" s="34">
        <v>4.6715439199999993E-2</v>
      </c>
      <c r="L112" s="34">
        <v>4.5776790299999988E-2</v>
      </c>
      <c r="M112" s="34">
        <v>4.4861976399999906E-2</v>
      </c>
      <c r="N112" s="34">
        <v>3.7006551600000007E-2</v>
      </c>
      <c r="O112" s="34">
        <v>3.3976045899999974E-2</v>
      </c>
      <c r="P112" s="34">
        <v>2.3348565200000001E-2</v>
      </c>
      <c r="Q112" s="34">
        <v>2.2830231600000001E-2</v>
      </c>
      <c r="R112" s="34">
        <v>2.2443027599999998E-2</v>
      </c>
      <c r="S112" s="34">
        <v>1.95364536E-2</v>
      </c>
      <c r="T112" s="34">
        <v>1.7726065200000002E-2</v>
      </c>
      <c r="U112" s="34">
        <v>1.7294373100000003E-2</v>
      </c>
      <c r="V112" s="34">
        <v>1.6291382699999902E-2</v>
      </c>
      <c r="W112" s="34">
        <v>1.55278907E-2</v>
      </c>
      <c r="X112" s="34">
        <v>1.4065178500000001E-2</v>
      </c>
      <c r="Y112" s="34">
        <v>1.2645352699999998E-2</v>
      </c>
      <c r="Z112" s="34">
        <v>1.03579863E-2</v>
      </c>
      <c r="AA112" s="34">
        <v>9.7944119999999989E-3</v>
      </c>
    </row>
    <row r="113" spans="1:27" x14ac:dyDescent="0.35">
      <c r="A113" s="31" t="s">
        <v>122</v>
      </c>
      <c r="B113" s="31" t="s">
        <v>113</v>
      </c>
      <c r="C113" s="34">
        <v>0</v>
      </c>
      <c r="D113" s="34">
        <v>0</v>
      </c>
      <c r="E113" s="34">
        <v>0</v>
      </c>
      <c r="F113" s="34">
        <v>0</v>
      </c>
      <c r="G113" s="34">
        <v>0</v>
      </c>
      <c r="H113" s="34">
        <v>0</v>
      </c>
      <c r="I113" s="34">
        <v>0</v>
      </c>
      <c r="J113" s="34">
        <v>0</v>
      </c>
      <c r="K113" s="34">
        <v>0</v>
      </c>
      <c r="L113" s="34">
        <v>0</v>
      </c>
      <c r="M113" s="34">
        <v>0</v>
      </c>
      <c r="N113" s="34">
        <v>0</v>
      </c>
      <c r="O113" s="34">
        <v>0</v>
      </c>
      <c r="P113" s="34">
        <v>0</v>
      </c>
      <c r="Q113" s="34">
        <v>0</v>
      </c>
      <c r="R113" s="34">
        <v>0</v>
      </c>
      <c r="S113" s="34">
        <v>0</v>
      </c>
      <c r="T113" s="34">
        <v>0</v>
      </c>
      <c r="U113" s="34">
        <v>0</v>
      </c>
      <c r="V113" s="34">
        <v>0</v>
      </c>
      <c r="W113" s="34">
        <v>0</v>
      </c>
      <c r="X113" s="34">
        <v>0</v>
      </c>
      <c r="Y113" s="34">
        <v>0</v>
      </c>
      <c r="Z113" s="34">
        <v>0</v>
      </c>
      <c r="AA113" s="34">
        <v>0</v>
      </c>
    </row>
    <row r="114" spans="1:27" x14ac:dyDescent="0.35">
      <c r="A114" s="31" t="s">
        <v>122</v>
      </c>
      <c r="B114" s="31" t="s">
        <v>72</v>
      </c>
      <c r="C114" s="34">
        <v>0</v>
      </c>
      <c r="D114" s="34">
        <v>0</v>
      </c>
      <c r="E114" s="34">
        <v>0</v>
      </c>
      <c r="F114" s="34">
        <v>0</v>
      </c>
      <c r="G114" s="34">
        <v>0</v>
      </c>
      <c r="H114" s="34">
        <v>0</v>
      </c>
      <c r="I114" s="34">
        <v>0</v>
      </c>
      <c r="J114" s="34">
        <v>0</v>
      </c>
      <c r="K114" s="34">
        <v>0</v>
      </c>
      <c r="L114" s="34">
        <v>0</v>
      </c>
      <c r="M114" s="34">
        <v>0</v>
      </c>
      <c r="N114" s="34">
        <v>0</v>
      </c>
      <c r="O114" s="34">
        <v>0</v>
      </c>
      <c r="P114" s="34">
        <v>0</v>
      </c>
      <c r="Q114" s="34">
        <v>0</v>
      </c>
      <c r="R114" s="34">
        <v>0</v>
      </c>
      <c r="S114" s="34">
        <v>0</v>
      </c>
      <c r="T114" s="34">
        <v>0</v>
      </c>
      <c r="U114" s="34">
        <v>0</v>
      </c>
      <c r="V114" s="34">
        <v>0</v>
      </c>
      <c r="W114" s="34">
        <v>0</v>
      </c>
      <c r="X114" s="34">
        <v>0</v>
      </c>
      <c r="Y114" s="34">
        <v>0</v>
      </c>
      <c r="Z114" s="34">
        <v>0</v>
      </c>
      <c r="AA114" s="34">
        <v>0</v>
      </c>
    </row>
    <row r="116" spans="1:27" x14ac:dyDescent="0.35">
      <c r="A116" s="19" t="s">
        <v>117</v>
      </c>
      <c r="B116" s="19" t="s">
        <v>118</v>
      </c>
      <c r="C116" s="19" t="s">
        <v>75</v>
      </c>
      <c r="D116" s="19" t="s">
        <v>82</v>
      </c>
      <c r="E116" s="19" t="s">
        <v>83</v>
      </c>
      <c r="F116" s="19" t="s">
        <v>84</v>
      </c>
      <c r="G116" s="19" t="s">
        <v>85</v>
      </c>
      <c r="H116" s="19" t="s">
        <v>86</v>
      </c>
      <c r="I116" s="19" t="s">
        <v>87</v>
      </c>
      <c r="J116" s="19" t="s">
        <v>88</v>
      </c>
      <c r="K116" s="19" t="s">
        <v>89</v>
      </c>
      <c r="L116" s="19" t="s">
        <v>90</v>
      </c>
      <c r="M116" s="19" t="s">
        <v>91</v>
      </c>
      <c r="N116" s="19" t="s">
        <v>92</v>
      </c>
      <c r="O116" s="19" t="s">
        <v>93</v>
      </c>
      <c r="P116" s="19" t="s">
        <v>94</v>
      </c>
      <c r="Q116" s="19" t="s">
        <v>95</v>
      </c>
      <c r="R116" s="19" t="s">
        <v>96</v>
      </c>
      <c r="S116" s="19" t="s">
        <v>97</v>
      </c>
      <c r="T116" s="19" t="s">
        <v>98</v>
      </c>
      <c r="U116" s="19" t="s">
        <v>99</v>
      </c>
      <c r="V116" s="19" t="s">
        <v>100</v>
      </c>
      <c r="W116" s="19" t="s">
        <v>101</v>
      </c>
      <c r="X116" s="19" t="s">
        <v>102</v>
      </c>
      <c r="Y116" s="19" t="s">
        <v>103</v>
      </c>
      <c r="Z116" s="19" t="s">
        <v>104</v>
      </c>
      <c r="AA116" s="19" t="s">
        <v>105</v>
      </c>
    </row>
    <row r="117" spans="1:27" x14ac:dyDescent="0.35">
      <c r="A117" s="31" t="s">
        <v>123</v>
      </c>
      <c r="B117" s="31" t="s">
        <v>67</v>
      </c>
      <c r="C117" s="34">
        <v>0</v>
      </c>
      <c r="D117" s="34">
        <v>0</v>
      </c>
      <c r="E117" s="34">
        <v>0</v>
      </c>
      <c r="F117" s="34">
        <v>0</v>
      </c>
      <c r="G117" s="34">
        <v>0</v>
      </c>
      <c r="H117" s="34">
        <v>0</v>
      </c>
      <c r="I117" s="34">
        <v>0</v>
      </c>
      <c r="J117" s="34">
        <v>0</v>
      </c>
      <c r="K117" s="34">
        <v>0</v>
      </c>
      <c r="L117" s="34">
        <v>0</v>
      </c>
      <c r="M117" s="34">
        <v>0</v>
      </c>
      <c r="N117" s="34">
        <v>0</v>
      </c>
      <c r="O117" s="34">
        <v>0</v>
      </c>
      <c r="P117" s="34">
        <v>0</v>
      </c>
      <c r="Q117" s="34">
        <v>0</v>
      </c>
      <c r="R117" s="34">
        <v>0</v>
      </c>
      <c r="S117" s="34">
        <v>0</v>
      </c>
      <c r="T117" s="34">
        <v>0</v>
      </c>
      <c r="U117" s="34">
        <v>0</v>
      </c>
      <c r="V117" s="34">
        <v>0</v>
      </c>
      <c r="W117" s="34">
        <v>0</v>
      </c>
      <c r="X117" s="34">
        <v>0</v>
      </c>
      <c r="Y117" s="34">
        <v>0</v>
      </c>
      <c r="Z117" s="34">
        <v>0</v>
      </c>
      <c r="AA117" s="34">
        <v>0</v>
      </c>
    </row>
    <row r="118" spans="1:27" x14ac:dyDescent="0.35">
      <c r="A118" s="31" t="s">
        <v>123</v>
      </c>
      <c r="B118" s="31" t="s">
        <v>113</v>
      </c>
      <c r="C118" s="34">
        <v>0</v>
      </c>
      <c r="D118" s="34">
        <v>0</v>
      </c>
      <c r="E118" s="34">
        <v>0</v>
      </c>
      <c r="F118" s="34">
        <v>0</v>
      </c>
      <c r="G118" s="34">
        <v>0</v>
      </c>
      <c r="H118" s="34">
        <v>0</v>
      </c>
      <c r="I118" s="34">
        <v>0</v>
      </c>
      <c r="J118" s="34">
        <v>0</v>
      </c>
      <c r="K118" s="34">
        <v>0</v>
      </c>
      <c r="L118" s="34">
        <v>0</v>
      </c>
      <c r="M118" s="34">
        <v>0</v>
      </c>
      <c r="N118" s="34">
        <v>0</v>
      </c>
      <c r="O118" s="34">
        <v>0</v>
      </c>
      <c r="P118" s="34">
        <v>0</v>
      </c>
      <c r="Q118" s="34">
        <v>0</v>
      </c>
      <c r="R118" s="34">
        <v>0</v>
      </c>
      <c r="S118" s="34">
        <v>0</v>
      </c>
      <c r="T118" s="34">
        <v>0</v>
      </c>
      <c r="U118" s="34">
        <v>0</v>
      </c>
      <c r="V118" s="34">
        <v>0</v>
      </c>
      <c r="W118" s="34">
        <v>0</v>
      </c>
      <c r="X118" s="34">
        <v>0</v>
      </c>
      <c r="Y118" s="34">
        <v>0</v>
      </c>
      <c r="Z118" s="34">
        <v>0</v>
      </c>
      <c r="AA118" s="34">
        <v>0</v>
      </c>
    </row>
    <row r="119" spans="1:27" x14ac:dyDescent="0.35">
      <c r="A119" s="31" t="s">
        <v>123</v>
      </c>
      <c r="B119" s="31" t="s">
        <v>72</v>
      </c>
      <c r="C119" s="34">
        <v>0</v>
      </c>
      <c r="D119" s="34">
        <v>0</v>
      </c>
      <c r="E119" s="34">
        <v>0</v>
      </c>
      <c r="F119" s="34">
        <v>0</v>
      </c>
      <c r="G119" s="34">
        <v>0</v>
      </c>
      <c r="H119" s="34">
        <v>0</v>
      </c>
      <c r="I119" s="34">
        <v>0</v>
      </c>
      <c r="J119" s="34">
        <v>0</v>
      </c>
      <c r="K119" s="34">
        <v>0</v>
      </c>
      <c r="L119" s="34">
        <v>0</v>
      </c>
      <c r="M119" s="34">
        <v>0</v>
      </c>
      <c r="N119" s="34">
        <v>0</v>
      </c>
      <c r="O119" s="34">
        <v>0</v>
      </c>
      <c r="P119" s="34">
        <v>0</v>
      </c>
      <c r="Q119" s="34">
        <v>0</v>
      </c>
      <c r="R119" s="34">
        <v>0</v>
      </c>
      <c r="S119" s="34">
        <v>0</v>
      </c>
      <c r="T119" s="34">
        <v>0</v>
      </c>
      <c r="U119" s="34">
        <v>0</v>
      </c>
      <c r="V119" s="34">
        <v>0</v>
      </c>
      <c r="W119" s="34">
        <v>0</v>
      </c>
      <c r="X119" s="34">
        <v>0</v>
      </c>
      <c r="Y119" s="34">
        <v>0</v>
      </c>
      <c r="Z119" s="34">
        <v>0</v>
      </c>
      <c r="AA119" s="34">
        <v>0</v>
      </c>
    </row>
    <row r="121" spans="1:27" collapsed="1" x14ac:dyDescent="0.35"/>
  </sheetData>
  <sheetProtection algorithmName="SHA-512" hashValue="mspCQsTlsdj4S3C5eJzatON/2mVCXGSPi+ga2TnQzku1otBICr5d1RtwETzDwXqMtukawjQum6mWkkG9h3EmCA==" saltValue="pMImu0+Li55u74u5m0IRPQ==" spinCount="100000" sheet="1" objects="1" scenarios="1"/>
  <mergeCells count="6">
    <mergeCell ref="A87:B87"/>
    <mergeCell ref="A17:B17"/>
    <mergeCell ref="A31:B31"/>
    <mergeCell ref="A45:B45"/>
    <mergeCell ref="A59:B59"/>
    <mergeCell ref="A73:B7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Cover</vt:lpstr>
      <vt:lpstr>Release notice</vt:lpstr>
      <vt:lpstr>Version notes</vt:lpstr>
      <vt:lpstr>Abbreviations and notes</vt:lpstr>
      <vt:lpstr>---Compare options---</vt:lpstr>
      <vt:lpstr>BaseCase_CF</vt:lpstr>
      <vt:lpstr>BaseCase_Generation</vt:lpstr>
      <vt:lpstr>BaseCase_Capacity</vt:lpstr>
      <vt:lpstr>BaseCase_VOM Cost</vt:lpstr>
      <vt:lpstr>BaseCase_FOM Cost</vt:lpstr>
      <vt:lpstr>BaseCase_Fuel Cost</vt:lpstr>
      <vt:lpstr>BaseCase_Build Cost</vt:lpstr>
      <vt:lpstr>BaseCase_REZ Tx Cost</vt:lpstr>
      <vt:lpstr>BaseCase_USE+DSP Cost</vt:lpstr>
      <vt:lpstr>Option1_CF</vt:lpstr>
      <vt:lpstr>Option1_Generation</vt:lpstr>
      <vt:lpstr>Option1_Capacity</vt:lpstr>
      <vt:lpstr>Option1_VOM Cost</vt:lpstr>
      <vt:lpstr>Option1_FOM Cost</vt:lpstr>
      <vt:lpstr>Option1_Fuel Cost</vt:lpstr>
      <vt:lpstr>Option1_Build Cost</vt:lpstr>
      <vt:lpstr>Option1_REZ Tx Cost</vt:lpstr>
      <vt:lpstr>Option1_USE+DSP Cost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Andrea Schaller</cp:lastModifiedBy>
  <dcterms:created xsi:type="dcterms:W3CDTF">2021-07-28T00:45:16Z</dcterms:created>
  <dcterms:modified xsi:type="dcterms:W3CDTF">2021-09-16T03:12:25Z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