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R:\TransGrid\14. SWNSW Stability RIT-T\EY PADR Market Modelling Report &amp; Workbooks\"/>
    </mc:Choice>
  </mc:AlternateContent>
  <xr:revisionPtr revIDLastSave="0" documentId="13_ncr:1_{B04C8B57-0538-4762-A37A-6EB18FC63B27}" xr6:coauthVersionLast="45" xr6:coauthVersionMax="45" xr10:uidLastSave="{00000000-0000-0000-0000-000000000000}"/>
  <bookViews>
    <workbookView xWindow="28680" yWindow="-120" windowWidth="38640" windowHeight="21240" tabRatio="869" xr2:uid="{00000000-000D-0000-FFFF-FFFF00000000}"/>
  </bookViews>
  <sheets>
    <sheet name="Cover" sheetId="1" r:id="rId1"/>
    <sheet name="Release notice" sheetId="2" r:id="rId2"/>
    <sheet name="Version notes" sheetId="3" r:id="rId3"/>
    <sheet name="Abbreviations and notes" sheetId="4" r:id="rId4"/>
    <sheet name="---Compare options---" sheetId="7" r:id="rId5"/>
    <sheet name="BaseCase_CF" sheetId="8" r:id="rId6"/>
    <sheet name="BaseCase_Generation" sheetId="9" r:id="rId7"/>
    <sheet name="BaseCase_Capacity" sheetId="10" r:id="rId8"/>
    <sheet name="BaseCase_VOM Cost" sheetId="11" r:id="rId9"/>
    <sheet name="BaseCase_FOM Cost" sheetId="12" r:id="rId10"/>
    <sheet name="BaseCase_Fuel Cost" sheetId="13" r:id="rId11"/>
    <sheet name="BaseCase_Build Cost" sheetId="14" r:id="rId12"/>
    <sheet name="BaseCase_REZ Tx Cost" sheetId="15" r:id="rId13"/>
    <sheet name="BaseCase_USE+DSP Cost" sheetId="16" r:id="rId14"/>
    <sheet name="Option1_CF" sheetId="17" r:id="rId15"/>
    <sheet name="Option1_Generation" sheetId="18" r:id="rId16"/>
    <sheet name="Option1_Capacity" sheetId="19" r:id="rId17"/>
    <sheet name="Option1_VOM Cost" sheetId="20" r:id="rId18"/>
    <sheet name="Option1_FOM Cost" sheetId="21" r:id="rId19"/>
    <sheet name="Option1_Fuel Cost" sheetId="22" r:id="rId20"/>
    <sheet name="Option1_Build Cost" sheetId="23" r:id="rId21"/>
    <sheet name="Option1_REZ Tx Cost" sheetId="24" r:id="rId22"/>
    <sheet name="Option1_USE+DSP Cost" sheetId="25" r:id="rId23"/>
  </sheets>
  <externalReferences>
    <externalReference r:id="rId24"/>
    <externalReference r:id="rId25"/>
    <externalReference r:id="rId26"/>
  </externalReferences>
  <definedNames>
    <definedName name="_xlnm._FilterDatabase" localSheetId="3" hidden="1">'Abbreviations and notes'!$A$2:$B$21</definedName>
    <definedName name="_xlnm._FilterDatabase" localSheetId="11" hidden="1">'BaseCase_Build Cost'!$A$5:$AA$5</definedName>
    <definedName name="_xlnm._FilterDatabase" localSheetId="7" hidden="1">BaseCase_Capacity!$A$5:$AA$17</definedName>
    <definedName name="_xlnm._FilterDatabase" localSheetId="5" hidden="1">BaseCase_CF!$A$5:$AA$17</definedName>
    <definedName name="_xlnm._FilterDatabase" localSheetId="9" hidden="1">'BaseCase_FOM Cost'!$A$1:$AA$5</definedName>
    <definedName name="_xlnm._FilterDatabase" localSheetId="10" hidden="1">'BaseCase_Fuel Cost'!$A$5:$AA$5</definedName>
    <definedName name="_xlnm._FilterDatabase" localSheetId="6" hidden="1">BaseCase_Generation!$A$5:$AA$17</definedName>
    <definedName name="_xlnm._FilterDatabase" localSheetId="12" hidden="1">'BaseCase_REZ Tx Cost'!$A$5:$AA$5</definedName>
    <definedName name="_xlnm._FilterDatabase" localSheetId="13" hidden="1">'BaseCase_USE+DSP Cost'!$A$5:$AA$5</definedName>
    <definedName name="_xlnm._FilterDatabase" localSheetId="8" hidden="1">'BaseCase_VOM Cost'!$A$5:$AA$5</definedName>
    <definedName name="_xlnm._FilterDatabase" localSheetId="20" hidden="1">'Option1_Build Cost'!$A$5:$AA$5</definedName>
    <definedName name="_xlnm._FilterDatabase" localSheetId="16" hidden="1">Option1_Capacity!$A$5:$AA$17</definedName>
    <definedName name="_xlnm._FilterDatabase" localSheetId="14" hidden="1">Option1_CF!$A$5:$AA$17</definedName>
    <definedName name="_xlnm._FilterDatabase" localSheetId="18" hidden="1">'Option1_FOM Cost'!$A$1:$AA$5</definedName>
    <definedName name="_xlnm._FilterDatabase" localSheetId="19" hidden="1">'Option1_Fuel Cost'!$A$5:$AA$5</definedName>
    <definedName name="_xlnm._FilterDatabase" localSheetId="15" hidden="1">Option1_Generation!$A$5:$AA$17</definedName>
    <definedName name="_xlnm._FilterDatabase" localSheetId="21" hidden="1">'Option1_REZ Tx Cost'!$A$5:$AA$5</definedName>
    <definedName name="_xlnm._FilterDatabase" localSheetId="22" hidden="1">'Option1_USE+DSP Cost'!$A$5:$AA$5</definedName>
    <definedName name="_xlnm._FilterDatabase" localSheetId="17" hidden="1">'Option1_VOM Cost'!$A$5:$AA$5</definedName>
    <definedName name="asd">'[1]M27_30_REZ Tx Cost'!$C$9:$W$9</definedName>
    <definedName name="asdf">'[1]M27_30_SyncCon Cost'!$C$5:$W$5</definedName>
    <definedName name="AsGen">[2]Macro!$U$6</definedName>
    <definedName name="BaseCase_NEM_Build" localSheetId="7">#REF!</definedName>
    <definedName name="BaseCase_NEM_Build" localSheetId="6">#REF!</definedName>
    <definedName name="BaseCase_NEM_Build" localSheetId="16">#REF!</definedName>
    <definedName name="BaseCase_NEM_Build" localSheetId="15">#REF!</definedName>
    <definedName name="BaseCase_NEM_Build">#REF!</definedName>
    <definedName name="BaseCase_NEM_DSP" localSheetId="7">#REF!</definedName>
    <definedName name="BaseCase_NEM_DSP" localSheetId="6">#REF!</definedName>
    <definedName name="BaseCase_NEM_DSP" localSheetId="16">#REF!</definedName>
    <definedName name="BaseCase_NEM_DSP" localSheetId="15">#REF!</definedName>
    <definedName name="BaseCase_NEM_DSP">#REF!</definedName>
    <definedName name="BaseCase_NEM_DSP1">'[1]BaseCase_USE+DSP Cost'!$C$9:$W$9</definedName>
    <definedName name="BaseCase_NEM_FOM" localSheetId="7">#REF!</definedName>
    <definedName name="BaseCase_NEM_FOM" localSheetId="6">#REF!</definedName>
    <definedName name="BaseCase_NEM_FOM" localSheetId="16">#REF!</definedName>
    <definedName name="BaseCase_NEM_FOM" localSheetId="15">#REF!</definedName>
    <definedName name="BaseCase_NEM_FOM">#REF!</definedName>
    <definedName name="BaseCase_NEM_Fuel" localSheetId="7">#REF!</definedName>
    <definedName name="BaseCase_NEM_Fuel" localSheetId="6">#REF!</definedName>
    <definedName name="BaseCase_NEM_Fuel" localSheetId="16">#REF!</definedName>
    <definedName name="BaseCase_NEM_Fuel" localSheetId="15">#REF!</definedName>
    <definedName name="BaseCase_NEM_Fuel">#REF!</definedName>
    <definedName name="BaseCase_NEM_REHAB" localSheetId="7">#REF!</definedName>
    <definedName name="BaseCase_NEM_REHAB" localSheetId="6">#REF!</definedName>
    <definedName name="BaseCase_NEM_REHAB" localSheetId="16">#REF!</definedName>
    <definedName name="BaseCase_NEM_REHAB" localSheetId="15">#REF!</definedName>
    <definedName name="BaseCase_NEM_REHAB">#REF!</definedName>
    <definedName name="BaseCase_NEM_REZ" localSheetId="7">#REF!</definedName>
    <definedName name="BaseCase_NEM_REZ" localSheetId="6">#REF!</definedName>
    <definedName name="BaseCase_NEM_REZ" localSheetId="16">#REF!</definedName>
    <definedName name="BaseCase_NEM_REZ" localSheetId="15">#REF!</definedName>
    <definedName name="BaseCase_NEM_REZ">#REF!</definedName>
    <definedName name="BaseCase_NEM_SyncCon" localSheetId="7">#REF!</definedName>
    <definedName name="BaseCase_NEM_SyncCon" localSheetId="6">#REF!</definedName>
    <definedName name="BaseCase_NEM_SyncCon" localSheetId="16">#REF!</definedName>
    <definedName name="BaseCase_NEM_SyncCon" localSheetId="15">#REF!</definedName>
    <definedName name="BaseCase_NEM_SyncCon">#REF!</definedName>
    <definedName name="BaseCase_NEM_VOM" localSheetId="7">#REF!</definedName>
    <definedName name="BaseCase_NEM_VOM" localSheetId="6">#REF!</definedName>
    <definedName name="BaseCase_NEM_VOM" localSheetId="16">#REF!</definedName>
    <definedName name="BaseCase_NEM_VOM" localSheetId="15">#REF!</definedName>
    <definedName name="BaseCase_NEM_VOM">#REF!</definedName>
    <definedName name="CaseNames">[2]Macro!$D$3:$D$16</definedName>
    <definedName name="CIQWBGuid" hidden="1">"32a91085-3057-4656-87d2-f3c7894ddc12"</definedName>
    <definedName name="CompareCases1">[2]Macro!$B$18:$B$25</definedName>
    <definedName name="d">'[1]BaseCase_REZ Tx Cost'!$C$9:$W$9</definedName>
    <definedName name="DurationSkip">[2]Macro!$B$34</definedName>
    <definedName name="e">'[3]BaseCase_USE+DSP Cost'!$C$9:$W$9</definedName>
    <definedName name="EndYear">[2]Macro!$B$28</definedName>
    <definedName name="Existing">[2]Macro!$Z$9</definedName>
    <definedName name="f">'[1]BaseCase_SyncCon Cost'!$C$5:$W$5</definedName>
    <definedName name="fg">#REF!</definedName>
    <definedName name="FilesToCopy">[2]Macro!$B$47:$B$67</definedName>
    <definedName name="Folders">[2]Macro!$B$3:$B$16</definedName>
    <definedName name="Inflation">[2]Macro!$B$29</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42419.6529050926</definedName>
    <definedName name="IQ_NAMES_REVISION_DATE__1" hidden="1">42118.6535879629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M27_30_NEM_Build" localSheetId="7">#REF!</definedName>
    <definedName name="M27_30_NEM_Build" localSheetId="6">#REF!</definedName>
    <definedName name="M27_30_NEM_Build" localSheetId="16">#REF!</definedName>
    <definedName name="M27_30_NEM_Build" localSheetId="15">#REF!</definedName>
    <definedName name="M27_30_NEM_Build">#REF!</definedName>
    <definedName name="M27_30_NEM_DSP" localSheetId="7">#REF!</definedName>
    <definedName name="M27_30_NEM_DSP" localSheetId="6">#REF!</definedName>
    <definedName name="M27_30_NEM_DSP" localSheetId="16">#REF!</definedName>
    <definedName name="M27_30_NEM_DSP" localSheetId="15">#REF!</definedName>
    <definedName name="M27_30_NEM_DSP">#REF!</definedName>
    <definedName name="M27_30_NEM_FOM" localSheetId="7">#REF!</definedName>
    <definedName name="M27_30_NEM_FOM" localSheetId="6">#REF!</definedName>
    <definedName name="M27_30_NEM_FOM" localSheetId="16">#REF!</definedName>
    <definedName name="M27_30_NEM_FOM" localSheetId="15">#REF!</definedName>
    <definedName name="M27_30_NEM_FOM">#REF!</definedName>
    <definedName name="M27_30_NEM_Fuel" localSheetId="7">#REF!</definedName>
    <definedName name="M27_30_NEM_Fuel" localSheetId="6">#REF!</definedName>
    <definedName name="M27_30_NEM_Fuel" localSheetId="16">#REF!</definedName>
    <definedName name="M27_30_NEM_Fuel" localSheetId="15">#REF!</definedName>
    <definedName name="M27_30_NEM_Fuel">#REF!</definedName>
    <definedName name="M27_30_NEM_REHAB" localSheetId="7">#REF!</definedName>
    <definedName name="M27_30_NEM_REHAB" localSheetId="6">#REF!</definedName>
    <definedName name="M27_30_NEM_REHAB" localSheetId="16">#REF!</definedName>
    <definedName name="M27_30_NEM_REHAB" localSheetId="15">#REF!</definedName>
    <definedName name="M27_30_NEM_REHAB">#REF!</definedName>
    <definedName name="M27_30_NEM_REZ" localSheetId="7">#REF!</definedName>
    <definedName name="M27_30_NEM_REZ" localSheetId="5">#REF!</definedName>
    <definedName name="M27_30_NEM_REZ" localSheetId="6">#REF!</definedName>
    <definedName name="M27_30_NEM_REZ" localSheetId="16">#REF!</definedName>
    <definedName name="M27_30_NEM_REZ" localSheetId="14">#REF!</definedName>
    <definedName name="M27_30_NEM_REZ" localSheetId="15">#REF!</definedName>
    <definedName name="M27_30_NEM_REZ">#REF!</definedName>
    <definedName name="M27_30_NEM_SyncCon" localSheetId="7">#REF!</definedName>
    <definedName name="M27_30_NEM_SyncCon" localSheetId="6">#REF!</definedName>
    <definedName name="M27_30_NEM_SyncCon" localSheetId="16">#REF!</definedName>
    <definedName name="M27_30_NEM_SyncCon" localSheetId="15">#REF!</definedName>
    <definedName name="M27_30_NEM_SyncCon">#REF!</definedName>
    <definedName name="M27_30_NEM_VOM" localSheetId="7">#REF!</definedName>
    <definedName name="M27_30_NEM_VOM" localSheetId="6">#REF!</definedName>
    <definedName name="M27_30_NEM_VOM" localSheetId="16">#REF!</definedName>
    <definedName name="M27_30_NEM_VOM" localSheetId="15">#REF!</definedName>
    <definedName name="M27_30_NEM_VOM">#REF!</definedName>
    <definedName name="NE">[2]Macro!$AA$9</definedName>
    <definedName name="NEM_Links">[2]Macro!$G$5:$G$14</definedName>
    <definedName name="NEMNodes">[2]Macro!$K$5:$K$10</definedName>
    <definedName name="NEMorSWIS">[2]Macro!$B$31</definedName>
    <definedName name="NEMRegions">[2]Macro!$J$5:$J$10</definedName>
    <definedName name="NEMREZs">[2]Macro!$L$5:$L$39</definedName>
    <definedName name="NodeDisplay">[2]Macro!$K$3</definedName>
    <definedName name="NPVasof">[2]Macro!$B$33</definedName>
    <definedName name="REZDisplay">[2]Macro!$L$3</definedName>
    <definedName name="RooftopPV">[2]Macro!$W$4</definedName>
    <definedName name="SentOut">[2]Macro!$U$7</definedName>
    <definedName name="sfdg">'[1]M27_30_USE+DSP Cost'!$C$9:$W$9</definedName>
    <definedName name="StartYear">#REF!</definedName>
    <definedName name="StartYear1">'[1]!!DELETE ME!! - Data checks'!$A$5</definedName>
    <definedName name="TimePerYear">[2]Macro!$B$36</definedName>
    <definedName name="Timestep">[2]Macro!$B$30</definedName>
    <definedName name="Tol">[2]Macro!$B$32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44" i="7" l="1"/>
  <c r="AF44" i="7"/>
  <c r="AE44" i="7"/>
  <c r="AD44" i="7"/>
  <c r="AC44" i="7"/>
  <c r="AB44" i="7"/>
  <c r="AA44" i="7"/>
  <c r="Z44" i="7"/>
  <c r="Y44" i="7"/>
  <c r="X44" i="7"/>
  <c r="W44" i="7"/>
  <c r="V44" i="7"/>
  <c r="U44" i="7"/>
  <c r="T44" i="7"/>
  <c r="S44" i="7"/>
  <c r="R44" i="7"/>
  <c r="Q44" i="7"/>
  <c r="P44" i="7"/>
  <c r="O44" i="7"/>
  <c r="N44" i="7"/>
  <c r="M44" i="7"/>
  <c r="L44" i="7"/>
  <c r="K44" i="7"/>
  <c r="J44" i="7"/>
  <c r="I44" i="7"/>
  <c r="A41" i="7"/>
  <c r="AG23" i="7"/>
  <c r="AF23" i="7"/>
  <c r="AE23" i="7"/>
  <c r="AD23" i="7"/>
  <c r="AC23" i="7"/>
  <c r="AB23" i="7"/>
  <c r="AA23" i="7"/>
  <c r="Z23" i="7"/>
  <c r="Y23" i="7"/>
  <c r="X23" i="7"/>
  <c r="W23" i="7"/>
  <c r="V23" i="7"/>
  <c r="U23" i="7"/>
  <c r="T23" i="7"/>
  <c r="S23" i="7"/>
  <c r="R23" i="7"/>
  <c r="Q23" i="7"/>
  <c r="P23" i="7"/>
  <c r="O23" i="7"/>
  <c r="N23" i="7"/>
  <c r="M23" i="7"/>
  <c r="L23" i="7"/>
  <c r="K23" i="7"/>
  <c r="J23" i="7"/>
  <c r="I23" i="7"/>
  <c r="A20" i="7"/>
  <c r="E12" i="7"/>
  <c r="E10" i="7"/>
  <c r="E9" i="7"/>
  <c r="E8" i="7"/>
  <c r="A3" i="7"/>
  <c r="J1" i="7"/>
  <c r="K1" i="7" l="1"/>
  <c r="J52" i="7"/>
  <c r="L1" i="7" l="1"/>
  <c r="I29" i="7"/>
  <c r="I11" i="7"/>
  <c r="J48" i="7"/>
  <c r="I31" i="7"/>
  <c r="K59" i="7"/>
  <c r="K32" i="7"/>
  <c r="J29" i="7"/>
  <c r="I55" i="7"/>
  <c r="I24" i="7"/>
  <c r="I7" i="7"/>
  <c r="I32" i="7"/>
  <c r="J57" i="7"/>
  <c r="I59" i="7"/>
  <c r="K49" i="7"/>
  <c r="J49" i="7"/>
  <c r="J31" i="7"/>
  <c r="J51" i="7"/>
  <c r="K55" i="7"/>
  <c r="J25" i="7"/>
  <c r="J24" i="7"/>
  <c r="J38" i="7"/>
  <c r="J30" i="7"/>
  <c r="I8" i="7"/>
  <c r="K48" i="7"/>
  <c r="J53" i="7"/>
  <c r="J55" i="7"/>
  <c r="I51" i="7"/>
  <c r="K30" i="7"/>
  <c r="J26" i="7"/>
  <c r="I34" i="7"/>
  <c r="J59" i="7"/>
  <c r="K50" i="7"/>
  <c r="J27" i="7"/>
  <c r="J28" i="7"/>
  <c r="I28" i="7"/>
  <c r="I47" i="7"/>
  <c r="K53" i="7"/>
  <c r="K34" i="7"/>
  <c r="K58" i="7"/>
  <c r="I52" i="7"/>
  <c r="J33" i="7"/>
  <c r="I27" i="7"/>
  <c r="J50" i="7"/>
  <c r="J34" i="7"/>
  <c r="K26" i="7"/>
  <c r="J47" i="7"/>
  <c r="I46" i="7"/>
  <c r="I48" i="7"/>
  <c r="J58" i="7"/>
  <c r="K33" i="7"/>
  <c r="I57" i="7"/>
  <c r="J36" i="7"/>
  <c r="I49" i="7"/>
  <c r="I9" i="7"/>
  <c r="I53" i="7"/>
  <c r="J54" i="7"/>
  <c r="I45" i="7"/>
  <c r="I58" i="7"/>
  <c r="K29" i="7"/>
  <c r="K57" i="7"/>
  <c r="I50" i="7"/>
  <c r="J37" i="7"/>
  <c r="K31" i="7"/>
  <c r="K52" i="7"/>
  <c r="K38" i="7"/>
  <c r="I26" i="7"/>
  <c r="K25" i="7"/>
  <c r="I25" i="7"/>
  <c r="K24" i="7"/>
  <c r="J32" i="7"/>
  <c r="J45" i="7"/>
  <c r="I30" i="7"/>
  <c r="K36" i="7"/>
  <c r="I12" i="7"/>
  <c r="K54" i="7"/>
  <c r="I38" i="7"/>
  <c r="I10" i="7"/>
  <c r="K46" i="7"/>
  <c r="K45" i="7"/>
  <c r="I54" i="7"/>
  <c r="I36" i="7"/>
  <c r="K37" i="7"/>
  <c r="K47" i="7"/>
  <c r="K51" i="7"/>
  <c r="K27" i="7"/>
  <c r="I37" i="7"/>
  <c r="J46" i="7"/>
  <c r="I33" i="7"/>
  <c r="K28" i="7"/>
  <c r="I13" i="7" l="1"/>
  <c r="M1" i="7"/>
  <c r="L47" i="7"/>
  <c r="L51" i="7"/>
  <c r="L28" i="7"/>
  <c r="J11" i="7"/>
  <c r="J12" i="7"/>
  <c r="L59" i="7"/>
  <c r="L46" i="7"/>
  <c r="J9" i="7"/>
  <c r="L30" i="7"/>
  <c r="L38" i="7"/>
  <c r="L31" i="7"/>
  <c r="L57" i="7"/>
  <c r="L50" i="7"/>
  <c r="L58" i="7"/>
  <c r="L27" i="7"/>
  <c r="L54" i="7"/>
  <c r="L48" i="7"/>
  <c r="L32" i="7"/>
  <c r="L29" i="7"/>
  <c r="L25" i="7"/>
  <c r="J10" i="7"/>
  <c r="L26" i="7"/>
  <c r="J8" i="7"/>
  <c r="L53" i="7"/>
  <c r="L34" i="7"/>
  <c r="L55" i="7"/>
  <c r="L33" i="7"/>
  <c r="L52" i="7"/>
  <c r="L45" i="7"/>
  <c r="L49" i="7"/>
  <c r="L37" i="7"/>
  <c r="L36" i="7"/>
  <c r="L24" i="7"/>
  <c r="J7" i="7"/>
  <c r="J13" i="7" l="1"/>
  <c r="N1" i="7"/>
  <c r="M25" i="7"/>
  <c r="M36" i="7"/>
  <c r="M48" i="7"/>
  <c r="K7" i="7"/>
  <c r="M32" i="7"/>
  <c r="K8" i="7"/>
  <c r="M46" i="7"/>
  <c r="K11" i="7"/>
  <c r="K12" i="7"/>
  <c r="M31" i="7"/>
  <c r="M37" i="7"/>
  <c r="M50" i="7"/>
  <c r="M47" i="7"/>
  <c r="M45" i="7"/>
  <c r="M38" i="7"/>
  <c r="M58" i="7"/>
  <c r="M33" i="7"/>
  <c r="M59" i="7"/>
  <c r="K10" i="7"/>
  <c r="M28" i="7"/>
  <c r="M53" i="7"/>
  <c r="M34" i="7"/>
  <c r="M27" i="7"/>
  <c r="M57" i="7"/>
  <c r="M29" i="7"/>
  <c r="M51" i="7"/>
  <c r="M55" i="7"/>
  <c r="K9" i="7"/>
  <c r="M54" i="7"/>
  <c r="M24" i="7"/>
  <c r="M49" i="7"/>
  <c r="M52" i="7"/>
  <c r="M30" i="7"/>
  <c r="M26" i="7"/>
  <c r="K13" i="7" l="1"/>
  <c r="O1" i="7"/>
  <c r="N37" i="7"/>
  <c r="N31" i="7"/>
  <c r="N38" i="7"/>
  <c r="N54" i="7"/>
  <c r="L11" i="7"/>
  <c r="L8" i="7"/>
  <c r="L10" i="7"/>
  <c r="N51" i="7"/>
  <c r="N53" i="7"/>
  <c r="N52" i="7"/>
  <c r="N25" i="7"/>
  <c r="N55" i="7"/>
  <c r="N34" i="7"/>
  <c r="N58" i="7"/>
  <c r="N30" i="7"/>
  <c r="N49" i="7"/>
  <c r="N27" i="7"/>
  <c r="N33" i="7"/>
  <c r="N36" i="7"/>
  <c r="N26" i="7"/>
  <c r="N46" i="7"/>
  <c r="N29" i="7"/>
  <c r="N48" i="7"/>
  <c r="N45" i="7"/>
  <c r="N50" i="7"/>
  <c r="N24" i="7"/>
  <c r="L9" i="7"/>
  <c r="N47" i="7"/>
  <c r="N59" i="7"/>
  <c r="N28" i="7"/>
  <c r="N32" i="7"/>
  <c r="L7" i="7"/>
  <c r="L12" i="7"/>
  <c r="N57" i="7"/>
  <c r="L13" i="7" l="1"/>
  <c r="P1" i="7"/>
  <c r="O33" i="7"/>
  <c r="O26" i="7"/>
  <c r="O45" i="7"/>
  <c r="O59" i="7"/>
  <c r="O54" i="7"/>
  <c r="M7" i="7"/>
  <c r="M9" i="7"/>
  <c r="O57" i="7"/>
  <c r="O36" i="7"/>
  <c r="O31" i="7"/>
  <c r="O46" i="7"/>
  <c r="O58" i="7"/>
  <c r="O28" i="7"/>
  <c r="O53" i="7"/>
  <c r="O49" i="7"/>
  <c r="O24" i="7"/>
  <c r="O37" i="7"/>
  <c r="O55" i="7"/>
  <c r="O27" i="7"/>
  <c r="M8" i="7"/>
  <c r="O34" i="7"/>
  <c r="M10" i="7"/>
  <c r="O51" i="7"/>
  <c r="O38" i="7"/>
  <c r="O29" i="7"/>
  <c r="O48" i="7"/>
  <c r="M11" i="7"/>
  <c r="O47" i="7"/>
  <c r="O30" i="7"/>
  <c r="O32" i="7"/>
  <c r="O25" i="7"/>
  <c r="O50" i="7"/>
  <c r="M12" i="7"/>
  <c r="O52" i="7"/>
  <c r="M13" i="7" l="1"/>
  <c r="Q1" i="7"/>
  <c r="P55" i="7"/>
  <c r="P53" i="7"/>
  <c r="P34" i="7"/>
  <c r="P29" i="7"/>
  <c r="P47" i="7"/>
  <c r="P52" i="7"/>
  <c r="P45" i="7"/>
  <c r="N11" i="7"/>
  <c r="P57" i="7"/>
  <c r="P38" i="7"/>
  <c r="P28" i="7"/>
  <c r="N10" i="7"/>
  <c r="P49" i="7"/>
  <c r="N9" i="7"/>
  <c r="N12" i="7"/>
  <c r="P30" i="7"/>
  <c r="N7" i="7"/>
  <c r="P54" i="7"/>
  <c r="P25" i="7"/>
  <c r="P48" i="7"/>
  <c r="P26" i="7"/>
  <c r="P51" i="7"/>
  <c r="P46" i="7"/>
  <c r="P31" i="7"/>
  <c r="P24" i="7"/>
  <c r="P36" i="7"/>
  <c r="P50" i="7"/>
  <c r="P58" i="7"/>
  <c r="P59" i="7"/>
  <c r="P32" i="7"/>
  <c r="P33" i="7"/>
  <c r="P37" i="7"/>
  <c r="N8" i="7"/>
  <c r="P27" i="7"/>
  <c r="N13" i="7" l="1"/>
  <c r="R1" i="7"/>
  <c r="Q28" i="7"/>
  <c r="O10" i="7"/>
  <c r="Q57" i="7"/>
  <c r="Q33" i="7"/>
  <c r="Q31" i="7"/>
  <c r="Q26" i="7"/>
  <c r="Q37" i="7"/>
  <c r="Q55" i="7"/>
  <c r="O11" i="7"/>
  <c r="O7" i="7"/>
  <c r="Q45" i="7"/>
  <c r="Q27" i="7"/>
  <c r="Q34" i="7"/>
  <c r="O9" i="7"/>
  <c r="Q32" i="7"/>
  <c r="Q53" i="7"/>
  <c r="Q59" i="7"/>
  <c r="Q38" i="7"/>
  <c r="Q48" i="7"/>
  <c r="Q24" i="7"/>
  <c r="Q54" i="7"/>
  <c r="Q29" i="7"/>
  <c r="Q25" i="7"/>
  <c r="Q30" i="7"/>
  <c r="Q58" i="7"/>
  <c r="O12" i="7"/>
  <c r="Q50" i="7"/>
  <c r="Q36" i="7"/>
  <c r="Q51" i="7"/>
  <c r="Q46" i="7"/>
  <c r="O8" i="7"/>
  <c r="Q52" i="7"/>
  <c r="Q47" i="7"/>
  <c r="Q49" i="7"/>
  <c r="O13" i="7" l="1"/>
  <c r="S1" i="7"/>
  <c r="R34" i="7"/>
  <c r="R38" i="7"/>
  <c r="R46" i="7"/>
  <c r="R29" i="7"/>
  <c r="R32" i="7"/>
  <c r="R30" i="7"/>
  <c r="R49" i="7"/>
  <c r="R33" i="7"/>
  <c r="R25" i="7"/>
  <c r="R58" i="7"/>
  <c r="R55" i="7"/>
  <c r="R37" i="7"/>
  <c r="R47" i="7"/>
  <c r="R24" i="7"/>
  <c r="R59" i="7"/>
  <c r="R51" i="7"/>
  <c r="P7" i="7"/>
  <c r="P8" i="7"/>
  <c r="P12" i="7"/>
  <c r="R28" i="7"/>
  <c r="P10" i="7"/>
  <c r="R45" i="7"/>
  <c r="R53" i="7"/>
  <c r="R57" i="7"/>
  <c r="R48" i="7"/>
  <c r="P11" i="7"/>
  <c r="R36" i="7"/>
  <c r="R50" i="7"/>
  <c r="R52" i="7"/>
  <c r="R31" i="7"/>
  <c r="R27" i="7"/>
  <c r="P9" i="7"/>
  <c r="R54" i="7"/>
  <c r="R26" i="7"/>
  <c r="P13" i="7" l="1"/>
  <c r="T1" i="7"/>
  <c r="S46" i="7"/>
  <c r="S33" i="7"/>
  <c r="S30" i="7"/>
  <c r="Q7" i="7"/>
  <c r="S57" i="7"/>
  <c r="S24" i="7"/>
  <c r="S55" i="7"/>
  <c r="Q8" i="7"/>
  <c r="S59" i="7"/>
  <c r="S53" i="7"/>
  <c r="S31" i="7"/>
  <c r="Q9" i="7"/>
  <c r="S38" i="7"/>
  <c r="S29" i="7"/>
  <c r="S52" i="7"/>
  <c r="S50" i="7"/>
  <c r="S28" i="7"/>
  <c r="Q11" i="7"/>
  <c r="S25" i="7"/>
  <c r="S26" i="7"/>
  <c r="S27" i="7"/>
  <c r="S54" i="7"/>
  <c r="S37" i="7"/>
  <c r="Q12" i="7"/>
  <c r="S34" i="7"/>
  <c r="S36" i="7"/>
  <c r="S48" i="7"/>
  <c r="S47" i="7"/>
  <c r="S32" i="7"/>
  <c r="S58" i="7"/>
  <c r="S51" i="7"/>
  <c r="Q10" i="7"/>
  <c r="S49" i="7"/>
  <c r="S45" i="7"/>
  <c r="Q13" i="7" l="1"/>
  <c r="U1" i="7"/>
  <c r="T46" i="7"/>
  <c r="T33" i="7"/>
  <c r="T58" i="7"/>
  <c r="T36" i="7"/>
  <c r="T45" i="7"/>
  <c r="T32" i="7"/>
  <c r="T37" i="7"/>
  <c r="T48" i="7"/>
  <c r="T31" i="7"/>
  <c r="T30" i="7"/>
  <c r="T29" i="7"/>
  <c r="T50" i="7"/>
  <c r="T49" i="7"/>
  <c r="T27" i="7"/>
  <c r="T57" i="7"/>
  <c r="R10" i="7"/>
  <c r="T25" i="7"/>
  <c r="T51" i="7"/>
  <c r="T26" i="7"/>
  <c r="T55" i="7"/>
  <c r="R12" i="7"/>
  <c r="R8" i="7"/>
  <c r="T38" i="7"/>
  <c r="T52" i="7"/>
  <c r="T47" i="7"/>
  <c r="T53" i="7"/>
  <c r="T28" i="7"/>
  <c r="T59" i="7"/>
  <c r="T34" i="7"/>
  <c r="R9" i="7"/>
  <c r="T24" i="7"/>
  <c r="R7" i="7"/>
  <c r="R11" i="7"/>
  <c r="T54" i="7"/>
  <c r="R13" i="7" l="1"/>
  <c r="V1" i="7"/>
  <c r="U37" i="7"/>
  <c r="U55" i="7"/>
  <c r="U46" i="7"/>
  <c r="S10" i="7"/>
  <c r="U26" i="7"/>
  <c r="U52" i="7"/>
  <c r="U30" i="7"/>
  <c r="U29" i="7"/>
  <c r="S11" i="7"/>
  <c r="S8" i="7"/>
  <c r="U28" i="7"/>
  <c r="U47" i="7"/>
  <c r="U34" i="7"/>
  <c r="U51" i="7"/>
  <c r="U32" i="7"/>
  <c r="U36" i="7"/>
  <c r="U24" i="7"/>
  <c r="U45" i="7"/>
  <c r="U50" i="7"/>
  <c r="U49" i="7"/>
  <c r="S9" i="7"/>
  <c r="U27" i="7"/>
  <c r="S7" i="7"/>
  <c r="U25" i="7"/>
  <c r="U38" i="7"/>
  <c r="U48" i="7"/>
  <c r="S12" i="7"/>
  <c r="U58" i="7"/>
  <c r="U53" i="7"/>
  <c r="U54" i="7"/>
  <c r="U31" i="7"/>
  <c r="U33" i="7"/>
  <c r="U59" i="7"/>
  <c r="U57" i="7"/>
  <c r="S13" i="7" l="1"/>
  <c r="W1" i="7"/>
  <c r="T7" i="7"/>
  <c r="T12" i="7"/>
  <c r="T9" i="7"/>
  <c r="V34" i="7"/>
  <c r="V25" i="7"/>
  <c r="V59" i="7"/>
  <c r="V47" i="7"/>
  <c r="V51" i="7"/>
  <c r="V27" i="7"/>
  <c r="V45" i="7"/>
  <c r="V50" i="7"/>
  <c r="V36" i="7"/>
  <c r="V53" i="7"/>
  <c r="V52" i="7"/>
  <c r="V37" i="7"/>
  <c r="V33" i="7"/>
  <c r="T8" i="7"/>
  <c r="V55" i="7"/>
  <c r="V29" i="7"/>
  <c r="V28" i="7"/>
  <c r="V24" i="7"/>
  <c r="V46" i="7"/>
  <c r="T11" i="7"/>
  <c r="T10" i="7"/>
  <c r="V58" i="7"/>
  <c r="V31" i="7"/>
  <c r="V26" i="7"/>
  <c r="V48" i="7"/>
  <c r="V54" i="7"/>
  <c r="V49" i="7"/>
  <c r="V57" i="7"/>
  <c r="V32" i="7"/>
  <c r="V38" i="7"/>
  <c r="V30" i="7"/>
  <c r="T13" i="7" l="1"/>
  <c r="X1" i="7"/>
  <c r="W37" i="7"/>
  <c r="W49" i="7"/>
  <c r="W28" i="7"/>
  <c r="U10" i="7"/>
  <c r="W27" i="7"/>
  <c r="W48" i="7"/>
  <c r="W54" i="7"/>
  <c r="W51" i="7"/>
  <c r="W57" i="7"/>
  <c r="W50" i="7"/>
  <c r="W53" i="7"/>
  <c r="W59" i="7"/>
  <c r="W24" i="7"/>
  <c r="W26" i="7"/>
  <c r="W36" i="7"/>
  <c r="W29" i="7"/>
  <c r="W38" i="7"/>
  <c r="W30" i="7"/>
  <c r="U8" i="7"/>
  <c r="W55" i="7"/>
  <c r="W45" i="7"/>
  <c r="W47" i="7"/>
  <c r="W34" i="7"/>
  <c r="W46" i="7"/>
  <c r="U7" i="7"/>
  <c r="W32" i="7"/>
  <c r="U11" i="7"/>
  <c r="W58" i="7"/>
  <c r="U9" i="7"/>
  <c r="W25" i="7"/>
  <c r="W33" i="7"/>
  <c r="W31" i="7"/>
  <c r="W52" i="7"/>
  <c r="U12" i="7"/>
  <c r="U13" i="7" l="1"/>
  <c r="Y1" i="7"/>
  <c r="X37" i="7"/>
  <c r="X57" i="7"/>
  <c r="X58" i="7"/>
  <c r="X27" i="7"/>
  <c r="X49" i="7"/>
  <c r="X45" i="7"/>
  <c r="V11" i="7"/>
  <c r="X52" i="7"/>
  <c r="X54" i="7"/>
  <c r="X48" i="7"/>
  <c r="X38" i="7"/>
  <c r="X51" i="7"/>
  <c r="X32" i="7"/>
  <c r="X29" i="7"/>
  <c r="X33" i="7"/>
  <c r="X24" i="7"/>
  <c r="V10" i="7"/>
  <c r="X46" i="7"/>
  <c r="X36" i="7"/>
  <c r="V9" i="7"/>
  <c r="V7" i="7"/>
  <c r="X55" i="7"/>
  <c r="X30" i="7"/>
  <c r="X59" i="7"/>
  <c r="X28" i="7"/>
  <c r="V8" i="7"/>
  <c r="X47" i="7"/>
  <c r="X34" i="7"/>
  <c r="X50" i="7"/>
  <c r="X26" i="7"/>
  <c r="X31" i="7"/>
  <c r="X53" i="7"/>
  <c r="V12" i="7"/>
  <c r="X25" i="7"/>
  <c r="V13" i="7" l="1"/>
  <c r="Z1" i="7"/>
  <c r="W10" i="7"/>
  <c r="Y52" i="7"/>
  <c r="Y33" i="7"/>
  <c r="W8" i="7"/>
  <c r="Y47" i="7"/>
  <c r="Y45" i="7"/>
  <c r="Y48" i="7"/>
  <c r="Y54" i="7"/>
  <c r="Y30" i="7"/>
  <c r="Y59" i="7"/>
  <c r="Y55" i="7"/>
  <c r="Y46" i="7"/>
  <c r="Y37" i="7"/>
  <c r="Y34" i="7"/>
  <c r="Y32" i="7"/>
  <c r="Y28" i="7"/>
  <c r="Y29" i="7"/>
  <c r="Y51" i="7"/>
  <c r="W9" i="7"/>
  <c r="Y38" i="7"/>
  <c r="Y26" i="7"/>
  <c r="Y50" i="7"/>
  <c r="W12" i="7"/>
  <c r="Y24" i="7"/>
  <c r="W7" i="7"/>
  <c r="Y58" i="7"/>
  <c r="W11" i="7"/>
  <c r="Y49" i="7"/>
  <c r="Y27" i="7"/>
  <c r="Y36" i="7"/>
  <c r="Y53" i="7"/>
  <c r="Y25" i="7"/>
  <c r="Y57" i="7"/>
  <c r="Y31" i="7"/>
  <c r="W13" i="7" l="1"/>
  <c r="AA1" i="7"/>
  <c r="X8" i="7"/>
  <c r="X11" i="7"/>
  <c r="X10" i="7"/>
  <c r="Z54" i="7"/>
  <c r="Z49" i="7"/>
  <c r="Z25" i="7"/>
  <c r="Z32" i="7"/>
  <c r="Z55" i="7"/>
  <c r="Z36" i="7"/>
  <c r="Z58" i="7"/>
  <c r="X12" i="7"/>
  <c r="Z31" i="7"/>
  <c r="Z48" i="7"/>
  <c r="Z28" i="7"/>
  <c r="Z45" i="7"/>
  <c r="Z24" i="7"/>
  <c r="Z38" i="7"/>
  <c r="Z29" i="7"/>
  <c r="Z30" i="7"/>
  <c r="Z27" i="7"/>
  <c r="Z33" i="7"/>
  <c r="Z34" i="7"/>
  <c r="Z37" i="7"/>
  <c r="Z47" i="7"/>
  <c r="Z51" i="7"/>
  <c r="Z53" i="7"/>
  <c r="X9" i="7"/>
  <c r="Z59" i="7"/>
  <c r="Z50" i="7"/>
  <c r="Z46" i="7"/>
  <c r="Z52" i="7"/>
  <c r="X7" i="7"/>
  <c r="Z57" i="7"/>
  <c r="Z26" i="7"/>
  <c r="X13" i="7" l="1"/>
  <c r="AB1" i="7"/>
  <c r="AA30" i="7"/>
  <c r="AA55" i="7"/>
  <c r="AA45" i="7"/>
  <c r="AA38" i="7"/>
  <c r="Y9" i="7"/>
  <c r="AA49" i="7"/>
  <c r="AA26" i="7"/>
  <c r="AA59" i="7"/>
  <c r="AA51" i="7"/>
  <c r="AA46" i="7"/>
  <c r="AA52" i="7"/>
  <c r="AA34" i="7"/>
  <c r="AA50" i="7"/>
  <c r="AA33" i="7"/>
  <c r="AA54" i="7"/>
  <c r="AA57" i="7"/>
  <c r="Y8" i="7"/>
  <c r="AA25" i="7"/>
  <c r="Y12" i="7"/>
  <c r="AA37" i="7"/>
  <c r="AA24" i="7"/>
  <c r="AA53" i="7"/>
  <c r="AA28" i="7"/>
  <c r="AA31" i="7"/>
  <c r="AA36" i="7"/>
  <c r="AA58" i="7"/>
  <c r="AA32" i="7"/>
  <c r="AA27" i="7"/>
  <c r="AA29" i="7"/>
  <c r="Y10" i="7"/>
  <c r="AA48" i="7"/>
  <c r="AA47" i="7"/>
  <c r="Y7" i="7"/>
  <c r="Y11" i="7"/>
  <c r="Y13" i="7" l="1"/>
  <c r="AC1" i="7"/>
  <c r="AB49" i="7"/>
  <c r="Z10" i="7"/>
  <c r="AB27" i="7"/>
  <c r="AB53" i="7"/>
  <c r="AB26" i="7"/>
  <c r="Z7" i="7"/>
  <c r="AB38" i="7"/>
  <c r="AB50" i="7"/>
  <c r="Z9" i="7"/>
  <c r="AB28" i="7"/>
  <c r="AB46" i="7"/>
  <c r="Z12" i="7"/>
  <c r="AB34" i="7"/>
  <c r="AB30" i="7"/>
  <c r="AB52" i="7"/>
  <c r="AB57" i="7"/>
  <c r="AB54" i="7"/>
  <c r="Z8" i="7"/>
  <c r="AB24" i="7"/>
  <c r="AB32" i="7"/>
  <c r="AB29" i="7"/>
  <c r="AB37" i="7"/>
  <c r="AB59" i="7"/>
  <c r="Z11" i="7"/>
  <c r="AB47" i="7"/>
  <c r="AB58" i="7"/>
  <c r="AB36" i="7"/>
  <c r="AB33" i="7"/>
  <c r="AB55" i="7"/>
  <c r="AB25" i="7"/>
  <c r="AB48" i="7"/>
  <c r="AB45" i="7"/>
  <c r="AB31" i="7"/>
  <c r="AB51" i="7"/>
  <c r="Z13" i="7" l="1"/>
  <c r="AD1" i="7"/>
  <c r="AA10" i="7"/>
  <c r="AA8" i="7"/>
  <c r="AC26" i="7"/>
  <c r="AC49" i="7"/>
  <c r="AA11" i="7"/>
  <c r="AC36" i="7"/>
  <c r="AC55" i="7"/>
  <c r="AC58" i="7"/>
  <c r="AC38" i="7"/>
  <c r="AC48" i="7"/>
  <c r="AA7" i="7"/>
  <c r="AC37" i="7"/>
  <c r="AC29" i="7"/>
  <c r="AC54" i="7"/>
  <c r="AC47" i="7"/>
  <c r="AA12" i="7"/>
  <c r="AC31" i="7"/>
  <c r="AC33" i="7"/>
  <c r="AC28" i="7"/>
  <c r="AC24" i="7"/>
  <c r="AC46" i="7"/>
  <c r="AC27" i="7"/>
  <c r="AC25" i="7"/>
  <c r="AC52" i="7"/>
  <c r="AC50" i="7"/>
  <c r="AC32" i="7"/>
  <c r="AC51" i="7"/>
  <c r="AC59" i="7"/>
  <c r="AA9" i="7"/>
  <c r="AC34" i="7"/>
  <c r="AC45" i="7"/>
  <c r="AC53" i="7"/>
  <c r="AC30" i="7"/>
  <c r="AC57" i="7"/>
  <c r="AA13" i="7" l="1"/>
  <c r="AE1" i="7"/>
  <c r="AD48" i="7"/>
  <c r="AD55" i="7"/>
  <c r="AD28" i="7"/>
  <c r="AD50" i="7"/>
  <c r="AD54" i="7"/>
  <c r="AD26" i="7"/>
  <c r="AD47" i="7"/>
  <c r="AD27" i="7"/>
  <c r="AD58" i="7"/>
  <c r="AD34" i="7"/>
  <c r="AD45" i="7"/>
  <c r="AD59" i="7"/>
  <c r="AD31" i="7"/>
  <c r="AB7" i="7"/>
  <c r="AD30" i="7"/>
  <c r="AD49" i="7"/>
  <c r="AB12" i="7"/>
  <c r="AD37" i="7"/>
  <c r="AD36" i="7"/>
  <c r="AD32" i="7"/>
  <c r="AD46" i="7"/>
  <c r="AD52" i="7"/>
  <c r="AD33" i="7"/>
  <c r="AB8" i="7"/>
  <c r="AD29" i="7"/>
  <c r="AD51" i="7"/>
  <c r="AD38" i="7"/>
  <c r="AD57" i="7"/>
  <c r="AD24" i="7"/>
  <c r="AB9" i="7"/>
  <c r="AB11" i="7"/>
  <c r="AD25" i="7"/>
  <c r="AD53" i="7"/>
  <c r="AB10" i="7"/>
  <c r="AB13" i="7" l="1"/>
  <c r="AF1" i="7"/>
  <c r="AE54" i="7"/>
  <c r="AC8" i="7"/>
  <c r="AC9" i="7"/>
  <c r="AE38" i="7"/>
  <c r="AE33" i="7"/>
  <c r="AE59" i="7"/>
  <c r="AE48" i="7"/>
  <c r="AE46" i="7"/>
  <c r="AE32" i="7"/>
  <c r="AE26" i="7"/>
  <c r="AE25" i="7"/>
  <c r="AE47" i="7"/>
  <c r="AE27" i="7"/>
  <c r="AE53" i="7"/>
  <c r="AE30" i="7"/>
  <c r="AC10" i="7"/>
  <c r="AC7" i="7"/>
  <c r="AE45" i="7"/>
  <c r="AE28" i="7"/>
  <c r="AE51" i="7"/>
  <c r="AC12" i="7"/>
  <c r="AE49" i="7"/>
  <c r="AE50" i="7"/>
  <c r="AE29" i="7"/>
  <c r="AE55" i="7"/>
  <c r="AE58" i="7"/>
  <c r="AC11" i="7"/>
  <c r="AE37" i="7"/>
  <c r="AE57" i="7"/>
  <c r="AE36" i="7"/>
  <c r="AE52" i="7"/>
  <c r="AE24" i="7"/>
  <c r="AE34" i="7"/>
  <c r="AE31" i="7"/>
  <c r="AC13" i="7" l="1"/>
  <c r="AG1" i="7"/>
  <c r="AF31" i="7"/>
  <c r="AF24" i="7"/>
  <c r="AF55" i="7"/>
  <c r="AF54" i="7"/>
  <c r="AF46" i="7"/>
  <c r="AF59" i="7"/>
  <c r="AD9" i="7"/>
  <c r="AF45" i="7"/>
  <c r="AF57" i="7"/>
  <c r="AF47" i="7"/>
  <c r="AF27" i="7"/>
  <c r="AD12" i="7"/>
  <c r="AF36" i="7"/>
  <c r="AD7" i="7"/>
  <c r="AF48" i="7"/>
  <c r="AF32" i="7"/>
  <c r="AF30" i="7"/>
  <c r="AF33" i="7"/>
  <c r="AF51" i="7"/>
  <c r="AD10" i="7"/>
  <c r="AF49" i="7"/>
  <c r="AD8" i="7"/>
  <c r="AF53" i="7"/>
  <c r="AF58" i="7"/>
  <c r="AF28" i="7"/>
  <c r="AF37" i="7"/>
  <c r="AD11" i="7"/>
  <c r="AF34" i="7"/>
  <c r="AF26" i="7"/>
  <c r="AF38" i="7"/>
  <c r="AF25" i="7"/>
  <c r="AF50" i="7"/>
  <c r="AF29" i="7"/>
  <c r="AF52" i="7"/>
  <c r="AD13" i="7" l="1"/>
  <c r="AE10" i="7"/>
  <c r="AG45" i="7"/>
  <c r="AG55" i="7"/>
  <c r="AG57" i="7"/>
  <c r="AG52" i="7"/>
  <c r="AG46" i="7"/>
  <c r="AE12" i="7"/>
  <c r="AG48" i="7"/>
  <c r="AE11" i="7"/>
  <c r="AG50" i="7"/>
  <c r="AG54" i="7"/>
  <c r="AG31" i="7"/>
  <c r="AG36" i="7"/>
  <c r="AG53" i="7"/>
  <c r="AG26" i="7"/>
  <c r="AG47" i="7"/>
  <c r="AE8" i="7"/>
  <c r="AG30" i="7"/>
  <c r="AG28" i="7"/>
  <c r="AG33" i="7"/>
  <c r="AE9" i="7"/>
  <c r="AG58" i="7"/>
  <c r="AG51" i="7"/>
  <c r="AG29" i="7"/>
  <c r="AG32" i="7"/>
  <c r="AG38" i="7"/>
  <c r="AG37" i="7"/>
  <c r="AG24" i="7"/>
  <c r="AG59" i="7"/>
  <c r="AG25" i="7"/>
  <c r="AE7" i="7"/>
  <c r="AG34" i="7"/>
  <c r="AG49" i="7"/>
  <c r="AG27" i="7"/>
  <c r="AE13" i="7" l="1"/>
  <c r="AF7" i="7"/>
  <c r="AF11" i="7"/>
  <c r="AF8" i="7"/>
  <c r="AF9" i="7"/>
  <c r="AF12" i="7"/>
  <c r="AF10" i="7"/>
  <c r="AF13" i="7" l="1"/>
  <c r="AG11" i="7"/>
  <c r="AG9" i="7"/>
  <c r="AG10" i="7"/>
  <c r="AG7" i="7"/>
  <c r="AG8" i="7"/>
  <c r="AG12" i="7"/>
  <c r="AG13" i="7" l="1"/>
</calcChain>
</file>

<file path=xl/sharedStrings.xml><?xml version="1.0" encoding="utf-8"?>
<sst xmlns="http://schemas.openxmlformats.org/spreadsheetml/2006/main" count="8670" uniqueCount="156">
  <si>
    <t xml:space="preserve"> </t>
  </si>
  <si>
    <t>Notice</t>
  </si>
  <si>
    <t xml:space="preserve">Ernst &amp; Young ("EY") was engaged on the instructions of NSW Electricity Networks Operations Pty Limited as trustee for NSW Electricity Networks Operations Trust ("TransGrid" or “Client”) to undertake market modelling of system costs and benefits to support the improving stability in south-western New South Wales (SWNSW) Regulatory Investment Test for Transmission (“SWNSW RIT-T”). 
</t>
  </si>
  <si>
    <t xml:space="preserve">EY has prepared the Workbook under the directions of the Client. EY has not been engaged to act, and has not acted, as advisor to any other party. Accordingly, EY makes no representations as to the appropriateness, accuracy or completeness of the Workbook for any other party's purposes.
</t>
  </si>
  <si>
    <t xml:space="preserve">No reliance may be placed upon the Workbook or any of its contents by any party other than the Client (“Third Parties”). Any Third Party receiving a copy of the Workbook must make and rely on their own enquiries in relation to the issues to which the Workbook relates, the contents of the Workbook and all matters arising from or relating to or in any way connected with the Workbook or its contents.
</t>
  </si>
  <si>
    <t xml:space="preserve">EY disclaims all responsibility to any Third Parties for any loss or liability that the Third Parties may suffer or incur arising from or relating to or in any way connected with the contents of the Workbook, the provision of the Workbook to the Third Parties or the reliance upon the Workbook by the Third Parties.
</t>
  </si>
  <si>
    <t xml:space="preserve">No claim or demand or any actions or proceedings may be brought against EY arising from or connected with the contents of the Workbook or the provision of the Workbook to the Third Parties. EY will be released and forever discharged from any such claims, demands, actions or proceedings.
</t>
  </si>
  <si>
    <t xml:space="preserve">Our work commenced on 23 September 2020 and was completed on 4 May 2021. Therefore, our Workbook does not take account of events or circumstances arising after 4 May 2021 and we have no responsibility to update the Workbook for such events or circumstances.
</t>
  </si>
  <si>
    <t xml:space="preserve">In preparing this Workbook we have considered and relied upon information from a range of sources believed to be reliable and accurate. We do not imply, and it should not be construed, that we have verified any of the information provided to us, or that our enquiries could have identified any matter that a more extensive examination might disclose.
</t>
  </si>
  <si>
    <t xml:space="preserve">The work performed as part of our scope considers information provided to us and a number of combinations of input assumptions relating to future conditions, which may not necessarily represent actual or most likely future conditions. Additionally, modelling work performed as part of our scope inherently requires assumptions about future behaviours and market interactions, which may result in forecasts that deviate from future conditions. There will usually be differences between estimated and actual results, because events and circumstances frequently do not occur as expected, and those differences may be material. We take no responsibility that the projected outcomes will be achieved, if any.
</t>
  </si>
  <si>
    <t xml:space="preserve">We highlight that our analysis and Workbook do not constitute investment advice or a recommendation to you on a future course of action. We provide no assurance that the scenarios we have modelled will be accepted by any relevant authority or third party.
</t>
  </si>
  <si>
    <t xml:space="preserve">The modelling outputs included in the attached sheets are based on the assumptions stated and on information provided by the Client and other information sources used during the course of the engagement. The outputs are contingent on the collection of assumptions as agreed with the Client, and no consideration has been given to other market events, announcements or other changing circumstances. Neither EY nor any partner, director or employee thereof undertakes responsibility in any way whatsoever to any person in respect of errors in this Workbook arising from incorrect information provided by the Client or other information sources used.
</t>
  </si>
  <si>
    <t xml:space="preserve">EY has consented to the Workbook being published electronically on the Client’s website alongside the Report and Addendum for informational purposes only. EY has not consented to distribution or disclosure beyond this. The material contained in the Workbook, including the EY logo, is copyright. The copyright in the material contained in the Workbook itself, excluding EY logo, vests in the Client. The Workbook, including the EY logo, cannot be altered without prior written permission from EY.
</t>
  </si>
  <si>
    <t>EY’s liability is limited by a scheme approved under Professional Standards Legislation.</t>
  </si>
  <si>
    <t>Change log</t>
  </si>
  <si>
    <t>Acronyms</t>
  </si>
  <si>
    <t>AEMO</t>
  </si>
  <si>
    <t>Australian Energy Market Operator</t>
  </si>
  <si>
    <t>CCGT</t>
  </si>
  <si>
    <t>Closed cycle gas turbine</t>
  </si>
  <si>
    <t>Diesel</t>
  </si>
  <si>
    <t>Diesel generator</t>
  </si>
  <si>
    <t>Distributed PV</t>
  </si>
  <si>
    <t>PV non-scheduled generators (PVNSG) and Rooftop PV</t>
  </si>
  <si>
    <t>DSP</t>
  </si>
  <si>
    <t>Demand-side participation</t>
  </si>
  <si>
    <t>ESOO</t>
  </si>
  <si>
    <t>Electricity Statement Of Opportunities</t>
  </si>
  <si>
    <t>FOM</t>
  </si>
  <si>
    <t>Fixed operations and maintenance</t>
  </si>
  <si>
    <t>Gas - Steam</t>
  </si>
  <si>
    <t>Gas-powered steam turbine</t>
  </si>
  <si>
    <t>GWh</t>
  </si>
  <si>
    <t>Gigawatt-hours</t>
  </si>
  <si>
    <t>LS Battery</t>
  </si>
  <si>
    <t>Explicitly modelled existing and new entrant (8 hour or less) battery storage</t>
  </si>
  <si>
    <t>MW</t>
  </si>
  <si>
    <t>Megawatts</t>
  </si>
  <si>
    <t>NEM</t>
  </si>
  <si>
    <t>National Electricity Market</t>
  </si>
  <si>
    <t>OCGT</t>
  </si>
  <si>
    <t>Open cycle gas turbine</t>
  </si>
  <si>
    <t>PACR</t>
  </si>
  <si>
    <t>Project Assessment Conclusions Report</t>
  </si>
  <si>
    <t>PV</t>
  </si>
  <si>
    <t>Photovoltaic</t>
  </si>
  <si>
    <t>PVNSG</t>
  </si>
  <si>
    <t>PV non-scheduled generators</t>
  </si>
  <si>
    <t>USE</t>
  </si>
  <si>
    <t>Unserved energy</t>
  </si>
  <si>
    <t>VOM</t>
  </si>
  <si>
    <t>Variable operations and maintenance</t>
  </si>
  <si>
    <t>VPP</t>
  </si>
  <si>
    <t>Virtual power plants</t>
  </si>
  <si>
    <t>Notes</t>
  </si>
  <si>
    <t>1. Base Case simulations do not include any SWNSW option.</t>
  </si>
  <si>
    <t>2. Tumut 3 generation is included in Hydro, whereas Tumut 3 pump is included in Pumped Hydro Pump.</t>
  </si>
  <si>
    <t>3. REZ expansion costs only capture intra-regional network augmentations. These costs do not include the cost of interconnectors.</t>
  </si>
  <si>
    <t>4. New entrant capacity and retiring capacity for allowable generators are made at the beginning of each financial year, on 1 July.</t>
  </si>
  <si>
    <t>5. Other non-scheduled generation is handled on the demand side as per AEMO's 2019 ISP.</t>
  </si>
  <si>
    <t>Black Coal</t>
  </si>
  <si>
    <t>Option1</t>
  </si>
  <si>
    <t>Hydro</t>
  </si>
  <si>
    <t>OCGT / Diesel</t>
  </si>
  <si>
    <t>USE &amp; DSP</t>
  </si>
  <si>
    <t>Solar PV</t>
  </si>
  <si>
    <t>Wind</t>
  </si>
  <si>
    <t>LS Battery pump</t>
  </si>
  <si>
    <t>Brown Coal</t>
  </si>
  <si>
    <t>Pumped Hydro Pump</t>
  </si>
  <si>
    <t>Pumped Hydro</t>
  </si>
  <si>
    <t>Transmission</t>
  </si>
  <si>
    <t>VPP pump</t>
  </si>
  <si>
    <t>Behind the meter battery</t>
  </si>
  <si>
    <t>Behind the meter battery pump</t>
  </si>
  <si>
    <t>2021-22</t>
  </si>
  <si>
    <t>Fuel</t>
  </si>
  <si>
    <t>Compare</t>
  </si>
  <si>
    <t>to</t>
  </si>
  <si>
    <t>BaseCase</t>
  </si>
  <si>
    <t>Select region</t>
  </si>
  <si>
    <t>Real June 2019 dollars ($m) discounted to June 2020</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</si>
  <si>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</si>
  <si>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</si>
  <si>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</si>
  <si>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</si>
  <si>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</si>
  <si>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</si>
  <si>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</si>
  <si>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</si>
  <si>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</si>
  <si>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</si>
  <si>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</si>
  <si>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</si>
  <si>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</si>
  <si>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</si>
  <si>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</si>
  <si>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</si>
  <si>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</si>
  <si>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</si>
  <si>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</si>
  <si>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</si>
  <si>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</si>
  <si>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</si>
  <si>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</si>
  <si>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</si>
  <si>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Build</t>
  </si>
  <si>
    <t>CAPEX</t>
  </si>
  <si>
    <t>REZ Tx</t>
  </si>
  <si>
    <t>REZ</t>
  </si>
  <si>
    <t>USE+DSP</t>
  </si>
  <si>
    <t>Total cumulative market benefits</t>
  </si>
  <si>
    <t>Capacity difference (MW)</t>
  </si>
  <si>
    <t>Pumped Hydro pump</t>
  </si>
  <si>
    <t>Generation difference (GWh)*</t>
  </si>
  <si>
    <t>Annual capacity factor by technology - Base Case,  Step Change Scenario</t>
  </si>
  <si>
    <t>Explicitly modelled generation</t>
  </si>
  <si>
    <t>Region</t>
  </si>
  <si>
    <t>Technology</t>
  </si>
  <si>
    <t>NSW1</t>
  </si>
  <si>
    <t>QLD1</t>
  </si>
  <si>
    <t>VIC1</t>
  </si>
  <si>
    <t>SA1</t>
  </si>
  <si>
    <t>TAS1</t>
  </si>
  <si>
    <t>Explicitly modelled pumping</t>
  </si>
  <si>
    <t>Non-controllable capacity</t>
  </si>
  <si>
    <t>Annual as-generated generation by technology (GWh) - Base Case, Step Change Scenario</t>
  </si>
  <si>
    <t>Total excluding storage</t>
  </si>
  <si>
    <t>Installed capacity by technology (MW) - Base Case, Step Change Scenario</t>
  </si>
  <si>
    <t>Capacity calculated on 1 July. In early study years some wind and solar projects enter later in the financial year and are therefore reflected in the following financial year's capacity.</t>
  </si>
  <si>
    <t>VOM cost by technology ($000s) - Base Case, Step Change Scenario</t>
  </si>
  <si>
    <t>Real June 2019 dollars discounted to June 2020</t>
  </si>
  <si>
    <t>FOM cost by technology ($000s) - Base Case, Step Change Scenario</t>
  </si>
  <si>
    <t>Real June 2019 dollars discounted to June 2020. For new entrant capacity, the FOM is incurred annually in modelling. For existing capacity, FOM is considered to be a sunk cost, since the fixed retirement dates are assumed to be the same in the Base Case and the case with SWNSW. As such, early retirements are presented as an annual FOM saving, or negative cost, that continues until the assumed fixed date retirement.</t>
  </si>
  <si>
    <t>Fuel cost by technology ($000s) - Base Case, Step Change Scenario</t>
  </si>
  <si>
    <t>New generation build cost (CAPEX) by technology ($000s) - Base Case, Step Change Scenario</t>
  </si>
  <si>
    <t>CAPEX (Install)</t>
  </si>
  <si>
    <t>Real June 2019 dollars discounted to June 2020. The total capital costs are annualised for modelling purposes.</t>
  </si>
  <si>
    <t>REZ transmission expansion cost by region ($000s) - Base Case, Step Change Scenario</t>
  </si>
  <si>
    <t>REZ Expansion</t>
  </si>
  <si>
    <t>Real June 2019 dollars discounted to June 2020. As with the total capital costs, the REZ transmission expansion costs are annualised for modelling purposes.</t>
  </si>
  <si>
    <t>Total</t>
  </si>
  <si>
    <t>USE &amp; DSP cost by region ($000s) - Base Case, Step Change Scenario</t>
  </si>
  <si>
    <t>Annual capacity factor by technology - SWNSW Option 1,  Step Change Scenario</t>
  </si>
  <si>
    <t>Annual as-generated generation by technology (GWh) - SWNSW Option 1, Step Change Scenario</t>
  </si>
  <si>
    <t>Installed capacity by technology (MW) - SWNSW Option 1, Step Change Scenario</t>
  </si>
  <si>
    <t>VOM cost by technology ($000s) - SWNSW Option 1, Step Change Scenario</t>
  </si>
  <si>
    <t>FOM cost by technology ($000s) - SWNSW Option 1, Step Change Scenario</t>
  </si>
  <si>
    <t>Fuel cost by technology ($000s) - SWNSW Option 1, Step Change Scenario</t>
  </si>
  <si>
    <t>New generation build cost (CAPEX) by technology ($000s) - SWNSW Option 1, Step Change Scenario</t>
  </si>
  <si>
    <t>REZ transmission expansion cost by region ($000s) - SWNSW Option 1, Step Change Scenario</t>
  </si>
  <si>
    <t>USE &amp; DSP cost by region ($000s) - SWNSW Option 1, Step Change Scenario</t>
  </si>
  <si>
    <t>-</t>
  </si>
  <si>
    <t>SWNSW Market Modelling Result Workbooks supporting the Addendum to the PADR, Step Change Scenario (Option 1).</t>
  </si>
  <si>
    <t>*Generation shown is as-generated while demand met is sent-out. The difference in as-generated generation between SWNSW Option 1 and the Base Case is due to different auxiliaries and losses.</t>
  </si>
  <si>
    <t xml:space="preserve">The results of Ernst &amp; Young’s work, including the assumptions and qualifications made in preparing the workbook dated 22 September 2021 (“Workbook”), are set out in Ernst &amp; Young's report dated 22 September 2021 ("Report"). The Workbook and Report should be read in their entirety including this notice, the applicable scope of the work and any limitations. A reference to the Workbook includes any part of the Workbook. No further work has been undertaken by Ernst &amp; Young since the date of the Workbook to update 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</si>
</sst>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quot;$&quot;#,##0"/>
  </numFmts>
  <fonts count="18"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i/>
      <sz val="11"/>
      <color theme="1"/>
      <name val="Calibri"/>
      <family val="2"/>
      <scheme val="minor"/>
    </font>
    <font>
      <sz val="11"/>
      <name val="Calibri"/>
      <family val="2"/>
      <scheme val="minor"/>
    </font>
    <font>
      <sz val="18"/>
      <color rgb="FFFFE600"/>
      <name val="Arial"/>
      <family val="2"/>
    </font>
    <font>
      <sz val="18"/>
      <color rgb="FFFFD200"/>
      <name val="Arial"/>
      <family val="2"/>
    </font>
    <font>
      <b/>
      <sz val="18"/>
      <color rgb="FF3F3F3F"/>
      <name val="Arial"/>
      <family val="2"/>
    </font>
    <font>
      <sz val="18"/>
      <color rgb="FFFFE600"/>
      <name val="EYInterstate"/>
    </font>
    <font>
      <sz val="18"/>
      <color rgb="FFFFD200"/>
      <name val="EYInterstate"/>
    </font>
    <font>
      <i/>
      <sz val="11"/>
      <color theme="1"/>
      <name val="Calibri"/>
      <family val="2"/>
      <scheme val="minor"/>
    </font>
    <font>
      <b/>
      <sz val="11"/>
      <name val="Calibri"/>
      <family val="2"/>
      <scheme val="minor"/>
    </font>
    <font>
      <b/>
      <sz val="12"/>
      <color rgb="FFFFE600"/>
      <name val="Arial"/>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
      <patternFill patternType="solid">
        <fgColor rgb="FF747480"/>
        <bgColor indexed="64"/>
      </patternFill>
    </fill>
    <fill>
      <patternFill patternType="solid">
        <fgColor rgb="FFC4C4CD"/>
        <bgColor indexed="64"/>
      </patternFill>
    </fill>
    <fill>
      <patternFill patternType="solid">
        <fgColor rgb="FFFFE60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
    <xf numFmtId="0" fontId="0" fillId="0" borderId="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7" fillId="0" borderId="0"/>
  </cellStyleXfs>
  <cellXfs count="40">
    <xf numFmtId="0" fontId="0" fillId="0" borderId="0" xfId="0"/>
    <xf numFmtId="0" fontId="7" fillId="0" borderId="0" xfId="4"/>
    <xf numFmtId="0" fontId="8" fillId="0" borderId="0" xfId="0" applyFont="1"/>
    <xf numFmtId="14" fontId="0" fillId="0" borderId="0" xfId="0" applyNumberFormat="1"/>
    <xf numFmtId="164" fontId="0" fillId="0" borderId="0" xfId="0" applyNumberFormat="1" applyAlignment="1">
      <alignment wrapText="1"/>
    </xf>
    <xf numFmtId="0" fontId="0" fillId="0" borderId="0" xfId="0" applyFill="1"/>
    <xf numFmtId="164" fontId="0" fillId="0" borderId="0" xfId="0" applyNumberFormat="1"/>
    <xf numFmtId="14" fontId="9" fillId="0" borderId="0" xfId="0" applyNumberFormat="1" applyFont="1"/>
    <xf numFmtId="0" fontId="0" fillId="0" borderId="0" xfId="0" applyAlignment="1">
      <alignment horizontal="left"/>
    </xf>
    <xf numFmtId="0" fontId="2" fillId="2" borderId="1" xfId="2"/>
    <xf numFmtId="0" fontId="10" fillId="4" borderId="0" xfId="0" applyFont="1" applyFill="1"/>
    <xf numFmtId="0" fontId="11" fillId="4" borderId="0" xfId="0" applyFont="1" applyFill="1"/>
    <xf numFmtId="0" fontId="12" fillId="3" borderId="2" xfId="3" applyFont="1"/>
    <xf numFmtId="0" fontId="0" fillId="5" borderId="0" xfId="0" applyFill="1"/>
    <xf numFmtId="0" fontId="6" fillId="5" borderId="0" xfId="0" applyFont="1" applyFill="1"/>
    <xf numFmtId="0" fontId="13" fillId="4" borderId="0" xfId="0" applyFont="1" applyFill="1"/>
    <xf numFmtId="0" fontId="14" fillId="4" borderId="0" xfId="0" applyFont="1" applyFill="1"/>
    <xf numFmtId="0" fontId="5" fillId="5" borderId="0" xfId="0" applyFont="1" applyFill="1"/>
    <xf numFmtId="0" fontId="15" fillId="6" borderId="0" xfId="0" applyFont="1" applyFill="1"/>
    <xf numFmtId="0" fontId="4" fillId="7" borderId="0" xfId="0" applyFont="1" applyFill="1"/>
    <xf numFmtId="166" fontId="0" fillId="5" borderId="0" xfId="0" applyNumberFormat="1" applyFill="1"/>
    <xf numFmtId="166" fontId="5" fillId="8" borderId="0" xfId="0" applyNumberFormat="1" applyFont="1" applyFill="1"/>
    <xf numFmtId="166" fontId="0" fillId="8" borderId="0" xfId="0" applyNumberFormat="1" applyFill="1"/>
    <xf numFmtId="165" fontId="0" fillId="8" borderId="0" xfId="0" applyNumberFormat="1" applyFill="1"/>
    <xf numFmtId="2" fontId="0" fillId="5" borderId="0" xfId="0" applyNumberFormat="1" applyFill="1"/>
    <xf numFmtId="0" fontId="16" fillId="9" borderId="0" xfId="0" applyFont="1" applyFill="1" applyAlignment="1"/>
    <xf numFmtId="166" fontId="16" fillId="9" borderId="0" xfId="0" applyNumberFormat="1" applyFont="1" applyFill="1" applyAlignment="1"/>
    <xf numFmtId="3" fontId="0" fillId="8" borderId="0" xfId="0" applyNumberFormat="1" applyFont="1" applyFill="1"/>
    <xf numFmtId="0" fontId="15" fillId="5" borderId="0" xfId="0" applyFont="1" applyFill="1"/>
    <xf numFmtId="0" fontId="17" fillId="7" borderId="0" xfId="0" applyFont="1" applyFill="1" applyAlignment="1">
      <alignment vertical="center"/>
    </xf>
    <xf numFmtId="0" fontId="0" fillId="6" borderId="0" xfId="0" applyFill="1"/>
    <xf numFmtId="0" fontId="0" fillId="8" borderId="0" xfId="0" applyFill="1"/>
    <xf numFmtId="9" fontId="0" fillId="8" borderId="0" xfId="0" applyNumberFormat="1" applyFill="1"/>
    <xf numFmtId="9" fontId="0" fillId="8" borderId="0" xfId="1" applyFont="1" applyFill="1"/>
    <xf numFmtId="3" fontId="0" fillId="8" borderId="0" xfId="0" applyNumberFormat="1" applyFill="1"/>
    <xf numFmtId="3" fontId="0" fillId="9" borderId="0" xfId="0" applyNumberFormat="1" applyFill="1"/>
    <xf numFmtId="0" fontId="0" fillId="8" borderId="0" xfId="0" applyFont="1" applyFill="1"/>
    <xf numFmtId="4" fontId="0" fillId="8" borderId="0" xfId="0" applyNumberFormat="1" applyFill="1"/>
    <xf numFmtId="0" fontId="16" fillId="9" borderId="0" xfId="0" applyFont="1" applyFill="1" applyAlignment="1">
      <alignment horizontal="center"/>
    </xf>
    <xf numFmtId="0" fontId="15" fillId="6" borderId="0" xfId="0" applyFont="1" applyFill="1" applyAlignment="1">
      <alignment horizontal="left" wrapText="1"/>
    </xf>
  </cellXfs>
  <cellStyles count="5">
    <cellStyle name="Input" xfId="2" builtinId="20"/>
    <cellStyle name="Normal" xfId="0" builtinId="0"/>
    <cellStyle name="Normal 2" xfId="4" xr:uid="{00000000-0005-0000-0000-000002000000}"/>
    <cellStyle name="Output" xfId="3" builtinId="2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options---'!$H$7</c:f>
              <c:strCache>
                <c:ptCount val="1"/>
                <c:pt idx="0">
                  <c:v>CAPEX</c:v>
                </c:pt>
              </c:strCache>
            </c:strRef>
          </c:tx>
          <c:spPr>
            <a:solidFill>
              <a:srgbClr val="FF6D00"/>
            </a:solidFill>
            <a:ln w="25400">
              <a:noFill/>
              <a:prstDash val="solid"/>
            </a:ln>
            <a:effectLst/>
            <a:extLst>
              <a:ext uri="{91240B29-F687-4F45-9708-019B960494DF}">
                <a14:hiddenLine xmlns:a14="http://schemas.microsoft.com/office/drawing/2010/main" w="25400">
                  <a:solidFill>
                    <a:srgbClr val="FF6D00"/>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options---'!$I$7:$AG$7</c:f>
              <c:numCache>
                <c:formatCode>"$"#,##0</c:formatCode>
                <c:ptCount val="25"/>
                <c:pt idx="0">
                  <c:v>44.484487104054075</c:v>
                </c:pt>
                <c:pt idx="1">
                  <c:v>134.51473609314255</c:v>
                </c:pt>
                <c:pt idx="2">
                  <c:v>155.6274485220234</c:v>
                </c:pt>
                <c:pt idx="3">
                  <c:v>143.04821512716498</c:v>
                </c:pt>
                <c:pt idx="4">
                  <c:v>152.85642633202627</c:v>
                </c:pt>
                <c:pt idx="5">
                  <c:v>484.32831533193541</c:v>
                </c:pt>
                <c:pt idx="6">
                  <c:v>406.26785319027283</c:v>
                </c:pt>
                <c:pt idx="7">
                  <c:v>383.68668312958516</c:v>
                </c:pt>
                <c:pt idx="8">
                  <c:v>263.71864676423559</c:v>
                </c:pt>
                <c:pt idx="9">
                  <c:v>57.983184018836596</c:v>
                </c:pt>
                <c:pt idx="10">
                  <c:v>55.202488662040118</c:v>
                </c:pt>
                <c:pt idx="11">
                  <c:v>264.0959516214931</c:v>
                </c:pt>
                <c:pt idx="12">
                  <c:v>213.69845735490131</c:v>
                </c:pt>
                <c:pt idx="13">
                  <c:v>213.69833860024798</c:v>
                </c:pt>
                <c:pt idx="14">
                  <c:v>204.8378873661737</c:v>
                </c:pt>
                <c:pt idx="15">
                  <c:v>220.23383189502903</c:v>
                </c:pt>
                <c:pt idx="16">
                  <c:v>225.01584275851243</c:v>
                </c:pt>
                <c:pt idx="17">
                  <c:v>218.97677702517711</c:v>
                </c:pt>
                <c:pt idx="18">
                  <c:v>225.59929207322637</c:v>
                </c:pt>
                <c:pt idx="19">
                  <c:v>221.92161882728377</c:v>
                </c:pt>
                <c:pt idx="20">
                  <c:v>206.3441359170593</c:v>
                </c:pt>
                <c:pt idx="21">
                  <c:v>212.30726826253002</c:v>
                </c:pt>
                <c:pt idx="22">
                  <c:v>210.32174965838101</c:v>
                </c:pt>
                <c:pt idx="23">
                  <c:v>209.36112002620865</c:v>
                </c:pt>
                <c:pt idx="24" formatCode="&quot;$&quot;#,##0.00">
                  <c:v>209.36112508073234</c:v>
                </c:pt>
              </c:numCache>
            </c:numRef>
          </c:val>
          <c:extLst>
            <c:ext xmlns:c16="http://schemas.microsoft.com/office/drawing/2014/chart" uri="{C3380CC4-5D6E-409C-BE32-E72D297353CC}">
              <c16:uniqueId val="{00000000-4AB4-4BD5-814B-DDB3154C874B}"/>
            </c:ext>
          </c:extLst>
        </c:ser>
        <c:ser>
          <c:idx val="1"/>
          <c:order val="1"/>
          <c:tx>
            <c:strRef>
              <c:f>'---Compare options---'!$H$8</c:f>
              <c:strCache>
                <c:ptCount val="1"/>
                <c:pt idx="0">
                  <c:v>FOM</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options---'!$I$8:$AG$8</c:f>
              <c:numCache>
                <c:formatCode>"$"#,##0</c:formatCode>
                <c:ptCount val="25"/>
                <c:pt idx="0">
                  <c:v>6.9857876178820151</c:v>
                </c:pt>
                <c:pt idx="1">
                  <c:v>32.774380443517821</c:v>
                </c:pt>
                <c:pt idx="2">
                  <c:v>35.521046228433264</c:v>
                </c:pt>
                <c:pt idx="3">
                  <c:v>25.018273803575198</c:v>
                </c:pt>
                <c:pt idx="4">
                  <c:v>27.527843998472264</c:v>
                </c:pt>
                <c:pt idx="5">
                  <c:v>80.067899904717393</c:v>
                </c:pt>
                <c:pt idx="6">
                  <c:v>69.820385211233102</c:v>
                </c:pt>
                <c:pt idx="7">
                  <c:v>61.23151940380135</c:v>
                </c:pt>
                <c:pt idx="8">
                  <c:v>10.720851845668911</c:v>
                </c:pt>
                <c:pt idx="9">
                  <c:v>-48.552145436953381</c:v>
                </c:pt>
                <c:pt idx="10">
                  <c:v>-49.233300955321212</c:v>
                </c:pt>
                <c:pt idx="11">
                  <c:v>-5.8229467903149015</c:v>
                </c:pt>
                <c:pt idx="12">
                  <c:v>-21.411398234014818</c:v>
                </c:pt>
                <c:pt idx="13">
                  <c:v>-21.411427075254288</c:v>
                </c:pt>
                <c:pt idx="14">
                  <c:v>-24.045886124346808</c:v>
                </c:pt>
                <c:pt idx="15">
                  <c:v>-19.48033293349193</c:v>
                </c:pt>
                <c:pt idx="16">
                  <c:v>-10.127651822193661</c:v>
                </c:pt>
                <c:pt idx="17">
                  <c:v>-11.490179400867422</c:v>
                </c:pt>
                <c:pt idx="18">
                  <c:v>-9.4453008050350284</c:v>
                </c:pt>
                <c:pt idx="19">
                  <c:v>-10.520038039897084</c:v>
                </c:pt>
                <c:pt idx="20">
                  <c:v>-6.6594259569208774</c:v>
                </c:pt>
                <c:pt idx="21">
                  <c:v>-8.9477764323343116</c:v>
                </c:pt>
                <c:pt idx="22">
                  <c:v>-9.5539292826955791</c:v>
                </c:pt>
                <c:pt idx="23">
                  <c:v>-9.588906004594369</c:v>
                </c:pt>
                <c:pt idx="24" formatCode="&quot;$&quot;#,##0.00">
                  <c:v>-9.5889054136494085</c:v>
                </c:pt>
              </c:numCache>
            </c:numRef>
          </c:val>
          <c:extLst>
            <c:ext xmlns:c16="http://schemas.microsoft.com/office/drawing/2014/chart" uri="{C3380CC4-5D6E-409C-BE32-E72D297353CC}">
              <c16:uniqueId val="{00000001-4AB4-4BD5-814B-DDB3154C874B}"/>
            </c:ext>
          </c:extLst>
        </c:ser>
        <c:ser>
          <c:idx val="2"/>
          <c:order val="2"/>
          <c:tx>
            <c:strRef>
              <c:f>'---Compare options---'!$H$9</c:f>
              <c:strCache>
                <c:ptCount val="1"/>
                <c:pt idx="0">
                  <c:v>Fuel</c:v>
                </c:pt>
              </c:strCache>
            </c:strRef>
          </c:tx>
          <c:spPr>
            <a:solidFill>
              <a:srgbClr val="2DB757"/>
            </a:solidFill>
            <a:ln w="25400">
              <a:noFill/>
              <a:prstDash val="solid"/>
            </a:ln>
            <a:effectLst/>
            <a:extLst>
              <a:ext uri="{91240B29-F687-4F45-9708-019B960494DF}">
                <a14:hiddenLine xmlns:a14="http://schemas.microsoft.com/office/drawing/2010/main" w="25400">
                  <a:solidFill>
                    <a:srgbClr val="2DB757"/>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options---'!$I$9:$AG$9</c:f>
              <c:numCache>
                <c:formatCode>"$"#,##0</c:formatCode>
                <c:ptCount val="25"/>
                <c:pt idx="0">
                  <c:v>3.1325091473557984</c:v>
                </c:pt>
                <c:pt idx="1">
                  <c:v>6.5877002143401189</c:v>
                </c:pt>
                <c:pt idx="2">
                  <c:v>7.9462919377151415</c:v>
                </c:pt>
                <c:pt idx="3">
                  <c:v>11.017225317897275</c:v>
                </c:pt>
                <c:pt idx="4">
                  <c:v>20.351852450604319</c:v>
                </c:pt>
                <c:pt idx="5">
                  <c:v>19.029784902555985</c:v>
                </c:pt>
                <c:pt idx="6">
                  <c:v>18.728952534574084</c:v>
                </c:pt>
                <c:pt idx="7">
                  <c:v>17.67733782903198</c:v>
                </c:pt>
                <c:pt idx="8">
                  <c:v>22.83262368223199</c:v>
                </c:pt>
                <c:pt idx="9">
                  <c:v>35.681355871665872</c:v>
                </c:pt>
                <c:pt idx="10">
                  <c:v>47.279260469896954</c:v>
                </c:pt>
                <c:pt idx="11">
                  <c:v>56.418050099301041</c:v>
                </c:pt>
                <c:pt idx="12">
                  <c:v>67.837138685703167</c:v>
                </c:pt>
                <c:pt idx="13">
                  <c:v>79.334860048381159</c:v>
                </c:pt>
                <c:pt idx="14">
                  <c:v>79.664172600866195</c:v>
                </c:pt>
                <c:pt idx="15">
                  <c:v>78.803129305836293</c:v>
                </c:pt>
                <c:pt idx="16">
                  <c:v>78.003943729521282</c:v>
                </c:pt>
                <c:pt idx="17">
                  <c:v>78.00248754281921</c:v>
                </c:pt>
                <c:pt idx="18">
                  <c:v>77.122742258823223</c:v>
                </c:pt>
                <c:pt idx="19">
                  <c:v>75.542302928112747</c:v>
                </c:pt>
                <c:pt idx="20">
                  <c:v>74.979762738465752</c:v>
                </c:pt>
                <c:pt idx="21">
                  <c:v>73.954184739501727</c:v>
                </c:pt>
                <c:pt idx="22">
                  <c:v>73.534812012475697</c:v>
                </c:pt>
                <c:pt idx="23">
                  <c:v>73.217901486254689</c:v>
                </c:pt>
                <c:pt idx="24" formatCode="&quot;$&quot;#,##0.00">
                  <c:v>72.9103020162147</c:v>
                </c:pt>
              </c:numCache>
            </c:numRef>
          </c:val>
          <c:extLst>
            <c:ext xmlns:c16="http://schemas.microsoft.com/office/drawing/2014/chart" uri="{C3380CC4-5D6E-409C-BE32-E72D297353CC}">
              <c16:uniqueId val="{00000002-4AB4-4BD5-814B-DDB3154C874B}"/>
            </c:ext>
          </c:extLst>
        </c:ser>
        <c:ser>
          <c:idx val="3"/>
          <c:order val="3"/>
          <c:tx>
            <c:strRef>
              <c:f>'---Compare options---'!$H$10</c:f>
              <c:strCache>
                <c:ptCount val="1"/>
                <c:pt idx="0">
                  <c:v>VOM</c:v>
                </c:pt>
              </c:strCache>
            </c:strRef>
          </c:tx>
          <c:spPr>
            <a:solidFill>
              <a:srgbClr val="3D108A"/>
            </a:solidFill>
            <a:ln w="25400">
              <a:noFill/>
              <a:prstDash val="solid"/>
            </a:ln>
            <a:effectLst/>
            <a:extLst>
              <a:ext uri="{91240B29-F687-4F45-9708-019B960494DF}">
                <a14:hiddenLine xmlns:a14="http://schemas.microsoft.com/office/drawing/2010/main" w="25400">
                  <a:solidFill>
                    <a:srgbClr val="3D108A"/>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options---'!$I$10:$AG$10</c:f>
              <c:numCache>
                <c:formatCode>"$"#,##0</c:formatCode>
                <c:ptCount val="25"/>
                <c:pt idx="0">
                  <c:v>-4.9695310405571944E-2</c:v>
                </c:pt>
                <c:pt idx="1">
                  <c:v>0.23981192345859015</c:v>
                </c:pt>
                <c:pt idx="2">
                  <c:v>0.34277210994262713</c:v>
                </c:pt>
                <c:pt idx="3">
                  <c:v>-6.8286758035188522E-2</c:v>
                </c:pt>
                <c:pt idx="4">
                  <c:v>-1.6533231136222601</c:v>
                </c:pt>
                <c:pt idx="5">
                  <c:v>-3.3388545460254537</c:v>
                </c:pt>
                <c:pt idx="6">
                  <c:v>-4.8729683655095286</c:v>
                </c:pt>
                <c:pt idx="7">
                  <c:v>-6.4891415569527888</c:v>
                </c:pt>
                <c:pt idx="8">
                  <c:v>-9.4899776802089182</c:v>
                </c:pt>
                <c:pt idx="9">
                  <c:v>-11.796916689258417</c:v>
                </c:pt>
                <c:pt idx="10">
                  <c:v>-12.300874183024918</c:v>
                </c:pt>
                <c:pt idx="11">
                  <c:v>-13.850384242118508</c:v>
                </c:pt>
                <c:pt idx="12">
                  <c:v>-15.910362259608807</c:v>
                </c:pt>
                <c:pt idx="13">
                  <c:v>-17.373669661712423</c:v>
                </c:pt>
                <c:pt idx="14">
                  <c:v>-16.820122481632744</c:v>
                </c:pt>
                <c:pt idx="15">
                  <c:v>-16.664102354798231</c:v>
                </c:pt>
                <c:pt idx="16">
                  <c:v>-17.546231578367646</c:v>
                </c:pt>
                <c:pt idx="17">
                  <c:v>-18.012444720362836</c:v>
                </c:pt>
                <c:pt idx="18">
                  <c:v>-18.926410769946553</c:v>
                </c:pt>
                <c:pt idx="19">
                  <c:v>-19.556949645017564</c:v>
                </c:pt>
                <c:pt idx="20">
                  <c:v>-19.169907891999291</c:v>
                </c:pt>
                <c:pt idx="21">
                  <c:v>-19.086905629146614</c:v>
                </c:pt>
                <c:pt idx="22">
                  <c:v>-19.114442803243179</c:v>
                </c:pt>
                <c:pt idx="23">
                  <c:v>-19.133045973971257</c:v>
                </c:pt>
                <c:pt idx="24" formatCode="&quot;$&quot;#,##0.00">
                  <c:v>-19.158724945781437</c:v>
                </c:pt>
              </c:numCache>
            </c:numRef>
          </c:val>
          <c:extLst>
            <c:ext xmlns:c16="http://schemas.microsoft.com/office/drawing/2014/chart" uri="{C3380CC4-5D6E-409C-BE32-E72D297353CC}">
              <c16:uniqueId val="{00000003-4AB4-4BD5-814B-DDB3154C874B}"/>
            </c:ext>
          </c:extLst>
        </c:ser>
        <c:ser>
          <c:idx val="4"/>
          <c:order val="4"/>
          <c:tx>
            <c:strRef>
              <c:f>'---Compare options---'!$H$11</c:f>
              <c:strCache>
                <c:ptCount val="1"/>
                <c:pt idx="0">
                  <c:v>REZ</c:v>
                </c:pt>
              </c:strCache>
            </c:strRef>
          </c:tx>
          <c:spPr>
            <a:solidFill>
              <a:srgbClr val="27ACAA"/>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options---'!$I$11:$AG$11</c:f>
              <c:numCache>
                <c:formatCode>"$"#,##0</c:formatCode>
                <c:ptCount val="25"/>
                <c:pt idx="0">
                  <c:v>-2.8131681700941025E-4</c:v>
                </c:pt>
                <c:pt idx="1">
                  <c:v>35.897608836233672</c:v>
                </c:pt>
                <c:pt idx="2">
                  <c:v>34.138805437058764</c:v>
                </c:pt>
                <c:pt idx="3">
                  <c:v>35.920205119654511</c:v>
                </c:pt>
                <c:pt idx="4">
                  <c:v>70.611048634170501</c:v>
                </c:pt>
                <c:pt idx="5">
                  <c:v>55.767461615805637</c:v>
                </c:pt>
                <c:pt idx="6">
                  <c:v>56.622835044626733</c:v>
                </c:pt>
                <c:pt idx="7">
                  <c:v>99.55756011933542</c:v>
                </c:pt>
                <c:pt idx="8">
                  <c:v>138.65653960594213</c:v>
                </c:pt>
                <c:pt idx="9">
                  <c:v>83.449596418923335</c:v>
                </c:pt>
                <c:pt idx="10">
                  <c:v>82.852310338713835</c:v>
                </c:pt>
                <c:pt idx="11">
                  <c:v>79.158961135793149</c:v>
                </c:pt>
                <c:pt idx="12">
                  <c:v>69.638800341767634</c:v>
                </c:pt>
                <c:pt idx="13">
                  <c:v>69.638689371949084</c:v>
                </c:pt>
                <c:pt idx="14">
                  <c:v>61.489751107507551</c:v>
                </c:pt>
                <c:pt idx="15">
                  <c:v>87.796191924217709</c:v>
                </c:pt>
                <c:pt idx="16">
                  <c:v>75.772300688084414</c:v>
                </c:pt>
                <c:pt idx="17">
                  <c:v>75.484840242899423</c:v>
                </c:pt>
                <c:pt idx="18">
                  <c:v>75.988401883595159</c:v>
                </c:pt>
                <c:pt idx="19">
                  <c:v>75.046068535074994</c:v>
                </c:pt>
                <c:pt idx="20">
                  <c:v>81.42184305491503</c:v>
                </c:pt>
                <c:pt idx="21">
                  <c:v>80.662310199678359</c:v>
                </c:pt>
                <c:pt idx="22">
                  <c:v>78.844246650547717</c:v>
                </c:pt>
                <c:pt idx="23">
                  <c:v>78.844244190620714</c:v>
                </c:pt>
                <c:pt idx="24" formatCode="&quot;$&quot;#,##0.00">
                  <c:v>78.844245309797927</c:v>
                </c:pt>
              </c:numCache>
            </c:numRef>
          </c:val>
          <c:extLst>
            <c:ext xmlns:c16="http://schemas.microsoft.com/office/drawing/2014/chart" uri="{C3380CC4-5D6E-409C-BE32-E72D297353CC}">
              <c16:uniqueId val="{00000004-4AB4-4BD5-814B-DDB3154C874B}"/>
            </c:ext>
          </c:extLst>
        </c:ser>
        <c:ser>
          <c:idx val="5"/>
          <c:order val="5"/>
          <c:tx>
            <c:strRef>
              <c:f>'---Compare options---'!$H$12</c:f>
              <c:strCache>
                <c:ptCount val="1"/>
                <c:pt idx="0">
                  <c:v>USE+DSP</c:v>
                </c:pt>
              </c:strCache>
            </c:strRef>
          </c:tx>
          <c:spPr>
            <a:solidFill>
              <a:srgbClr val="750E5C"/>
            </a:solidFill>
            <a:ln w="25400">
              <a:noFill/>
              <a:prstDash val="solid"/>
            </a:ln>
            <a:effectLst/>
            <a:extLst>
              <a:ext uri="{91240B29-F687-4F45-9708-019B960494DF}">
                <a14:hiddenLine xmlns:a14="http://schemas.microsoft.com/office/drawing/2010/main" w="25400">
                  <a:solidFill>
                    <a:srgbClr val="FF4136"/>
                  </a:solidFill>
                  <a:prstDash val="solid"/>
                </a14:hiddenLine>
              </a:ext>
            </a:extLst>
          </c:spPr>
          <c:invertIfNegative val="0"/>
          <c:cat>
            <c:strRef>
              <c:f>'---Compare options---'!$I$6:$AG$6</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options---'!$I$12:$AG$12</c:f>
              <c:numCache>
                <c:formatCode>"$"#,##0</c:formatCode>
                <c:ptCount val="25"/>
                <c:pt idx="0">
                  <c:v>-0.19233348876500009</c:v>
                </c:pt>
                <c:pt idx="1">
                  <c:v>-0.1927956424380001</c:v>
                </c:pt>
                <c:pt idx="2">
                  <c:v>-0.49965730104500217</c:v>
                </c:pt>
                <c:pt idx="3">
                  <c:v>-10.903341447913023</c:v>
                </c:pt>
                <c:pt idx="4">
                  <c:v>-10.903810958424023</c:v>
                </c:pt>
                <c:pt idx="5">
                  <c:v>-10.904272364676023</c:v>
                </c:pt>
                <c:pt idx="6">
                  <c:v>-10.904736870576023</c:v>
                </c:pt>
                <c:pt idx="7">
                  <c:v>-10.905202358455023</c:v>
                </c:pt>
                <c:pt idx="8">
                  <c:v>-10.905667763054023</c:v>
                </c:pt>
                <c:pt idx="9">
                  <c:v>-10.906135776347023</c:v>
                </c:pt>
                <c:pt idx="10">
                  <c:v>-10.906601326842024</c:v>
                </c:pt>
                <c:pt idx="11">
                  <c:v>-10.900581020329025</c:v>
                </c:pt>
                <c:pt idx="12">
                  <c:v>-10.901076504073025</c:v>
                </c:pt>
                <c:pt idx="13">
                  <c:v>-10.901561911739025</c:v>
                </c:pt>
                <c:pt idx="14">
                  <c:v>-10.747697087215025</c:v>
                </c:pt>
                <c:pt idx="15">
                  <c:v>-10.615973373552025</c:v>
                </c:pt>
                <c:pt idx="16">
                  <c:v>-15.29237265249003</c:v>
                </c:pt>
                <c:pt idx="17">
                  <c:v>-14.867072345798029</c:v>
                </c:pt>
                <c:pt idx="18">
                  <c:v>-14.268969028028032</c:v>
                </c:pt>
                <c:pt idx="19">
                  <c:v>-12.658399937092037</c:v>
                </c:pt>
                <c:pt idx="20">
                  <c:v>-12.161033869032037</c:v>
                </c:pt>
                <c:pt idx="21">
                  <c:v>-10.298432138468039</c:v>
                </c:pt>
                <c:pt idx="22">
                  <c:v>-8.3465119716420464</c:v>
                </c:pt>
                <c:pt idx="23">
                  <c:v>-7.7733523734840215</c:v>
                </c:pt>
                <c:pt idx="24" formatCode="&quot;$&quot;#,##0.00">
                  <c:v>-6.6412676301740152</c:v>
                </c:pt>
              </c:numCache>
            </c:numRef>
          </c:val>
          <c:extLst>
            <c:ext xmlns:c16="http://schemas.microsoft.com/office/drawing/2014/chart" uri="{C3380CC4-5D6E-409C-BE32-E72D297353CC}">
              <c16:uniqueId val="{00000005-4AB4-4BD5-814B-DDB3154C874B}"/>
            </c:ext>
          </c:extLst>
        </c:ser>
        <c:dLbls>
          <c:showLegendKey val="0"/>
          <c:showVal val="0"/>
          <c:showCatName val="0"/>
          <c:showSerName val="0"/>
          <c:showPercent val="0"/>
          <c:showBubbleSize val="0"/>
        </c:dLbls>
        <c:gapWidth val="150"/>
        <c:overlap val="100"/>
        <c:axId val="1837395552"/>
        <c:axId val="1837396096"/>
      </c:barChart>
      <c:catAx>
        <c:axId val="1837395552"/>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6096"/>
        <c:crosses val="autoZero"/>
        <c:auto val="1"/>
        <c:lblAlgn val="ctr"/>
        <c:lblOffset val="100"/>
        <c:noMultiLvlLbl val="0"/>
      </c:catAx>
      <c:valAx>
        <c:axId val="183739609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r>
                  <a:rPr lang="en-AU" sz="1050"/>
                  <a:t>Cumulative gross market benefits</a:t>
                </a:r>
                <a:r>
                  <a:rPr lang="en-AU" sz="1050" baseline="0"/>
                  <a:t> ($m)</a:t>
                </a:r>
                <a:endParaRPr lang="en-AU" sz="1050"/>
              </a:p>
            </c:rich>
          </c:tx>
          <c:overlay val="0"/>
          <c:spPr>
            <a:noFill/>
            <a:ln>
              <a:noFill/>
            </a:ln>
            <a:effectLst/>
          </c:spPr>
          <c:txPr>
            <a:bodyPr rot="-5400000" spcFirstLastPara="1" vertOverflow="ellipsis" vert="horz" wrap="square" anchor="ctr" anchorCtr="1"/>
            <a:lstStyle/>
            <a:p>
              <a:pPr>
                <a:defRPr sz="1050" b="0" i="0" u="none" strike="noStrike" kern="1200" baseline="0">
                  <a:solidFill>
                    <a:srgbClr val="000000"/>
                  </a:solidFill>
                  <a:latin typeface="Arial Narrow"/>
                  <a:ea typeface="Arial Narrow"/>
                  <a:cs typeface="Arial Narrow"/>
                </a:defRPr>
              </a:pPr>
              <a:endParaRPr lang="en-US"/>
            </a:p>
          </c:txPr>
        </c:title>
        <c:numFmt formatCode="#,##0" sourceLinked="0"/>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3739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options---'!$H$45</c:f>
              <c:strCache>
                <c:ptCount val="1"/>
                <c:pt idx="0">
                  <c:v>Black Coal</c:v>
                </c:pt>
              </c:strCache>
            </c:strRef>
          </c:tx>
          <c:spPr>
            <a:solidFill>
              <a:srgbClr val="351C21"/>
            </a:solidFill>
            <a:ln w="25400">
              <a:noFill/>
              <a:prstDash val="solid"/>
            </a:ln>
            <a:effectLst/>
            <a:extLst>
              <a:ext uri="{91240B29-F687-4F45-9708-019B960494DF}">
                <a14:hiddenLine xmlns:a14="http://schemas.microsoft.com/office/drawing/2010/main" w="25400">
                  <a:solidFill>
                    <a:srgbClr val="351C21"/>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options---'!$I$45:$AG$45</c:f>
              <c:numCache>
                <c:formatCode>#,##0</c:formatCode>
                <c:ptCount val="25"/>
                <c:pt idx="0">
                  <c:v>101.18403000000399</c:v>
                </c:pt>
                <c:pt idx="1">
                  <c:v>311.88266000001022</c:v>
                </c:pt>
                <c:pt idx="2">
                  <c:v>283.93345000001136</c:v>
                </c:pt>
                <c:pt idx="3">
                  <c:v>65.237210000006598</c:v>
                </c:pt>
                <c:pt idx="4">
                  <c:v>22.921520000003511</c:v>
                </c:pt>
                <c:pt idx="5">
                  <c:v>275.18257999999332</c:v>
                </c:pt>
                <c:pt idx="6">
                  <c:v>107.06998999999632</c:v>
                </c:pt>
                <c:pt idx="7">
                  <c:v>113.45502000000852</c:v>
                </c:pt>
                <c:pt idx="8">
                  <c:v>-17.949940000013157</c:v>
                </c:pt>
                <c:pt idx="9">
                  <c:v>-445.17990000000282</c:v>
                </c:pt>
                <c:pt idx="10">
                  <c:v>-421.96611000000121</c:v>
                </c:pt>
                <c:pt idx="11">
                  <c:v>-120.57095000000118</c:v>
                </c:pt>
                <c:pt idx="12">
                  <c:v>-297.19083000001046</c:v>
                </c:pt>
                <c:pt idx="13">
                  <c:v>-122.08544999999867</c:v>
                </c:pt>
                <c:pt idx="14">
                  <c:v>83.736119999997754</c:v>
                </c:pt>
                <c:pt idx="15">
                  <c:v>77.645749999996042</c:v>
                </c:pt>
                <c:pt idx="16">
                  <c:v>50.496749999998428</c:v>
                </c:pt>
                <c:pt idx="17">
                  <c:v>97.058429999997315</c:v>
                </c:pt>
                <c:pt idx="18">
                  <c:v>44.022800000000643</c:v>
                </c:pt>
                <c:pt idx="19">
                  <c:v>64.244899999999689</c:v>
                </c:pt>
                <c:pt idx="20">
                  <c:v>26.276700000009441</c:v>
                </c:pt>
                <c:pt idx="21">
                  <c:v>41.934800000001815</c:v>
                </c:pt>
                <c:pt idx="22">
                  <c:v>27.170799999998962</c:v>
                </c:pt>
                <c:pt idx="23">
                  <c:v>25.981199999980163</c:v>
                </c:pt>
                <c:pt idx="24">
                  <c:v>14.465800000000854</c:v>
                </c:pt>
              </c:numCache>
            </c:numRef>
          </c:val>
          <c:extLst>
            <c:ext xmlns:c16="http://schemas.microsoft.com/office/drawing/2014/chart" uri="{C3380CC4-5D6E-409C-BE32-E72D297353CC}">
              <c16:uniqueId val="{00000000-D3C3-4DF2-8489-1EFB68F89941}"/>
            </c:ext>
          </c:extLst>
        </c:ser>
        <c:ser>
          <c:idx val="1"/>
          <c:order val="1"/>
          <c:tx>
            <c:strRef>
              <c:f>'---Compare options---'!$H$46</c:f>
              <c:strCache>
                <c:ptCount val="1"/>
                <c:pt idx="0">
                  <c:v>Brown Coal</c:v>
                </c:pt>
              </c:strCache>
            </c:strRef>
          </c:tx>
          <c:spPr>
            <a:solidFill>
              <a:srgbClr val="BC2F00"/>
            </a:solidFill>
            <a:ln w="25400">
              <a:noFill/>
              <a:prstDash val="solid"/>
            </a:ln>
            <a:effectLst/>
            <a:extLst>
              <a:ext uri="{91240B29-F687-4F45-9708-019B960494DF}">
                <a14:hiddenLine xmlns:a14="http://schemas.microsoft.com/office/drawing/2010/main" w="25400">
                  <a:solidFill>
                    <a:srgbClr val="BC2F00"/>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options---'!$I$46:$AG$46</c:f>
              <c:numCache>
                <c:formatCode>#,##0</c:formatCode>
                <c:ptCount val="25"/>
                <c:pt idx="0">
                  <c:v>84.969499999995605</c:v>
                </c:pt>
                <c:pt idx="1">
                  <c:v>75.731799999997747</c:v>
                </c:pt>
                <c:pt idx="2">
                  <c:v>69.996500000022934</c:v>
                </c:pt>
                <c:pt idx="3">
                  <c:v>-4.1414000000113447</c:v>
                </c:pt>
                <c:pt idx="4">
                  <c:v>13.013400000003458</c:v>
                </c:pt>
                <c:pt idx="5">
                  <c:v>14.332100000003265</c:v>
                </c:pt>
                <c:pt idx="6">
                  <c:v>7.020699999995486</c:v>
                </c:pt>
                <c:pt idx="7">
                  <c:v>12.348199999998542</c:v>
                </c:pt>
                <c:pt idx="8">
                  <c:v>6.4879000000000815</c:v>
                </c:pt>
                <c:pt idx="9">
                  <c:v>1.67649999999594</c:v>
                </c:pt>
                <c:pt idx="10">
                  <c:v>3.6430000000000291</c:v>
                </c:pt>
                <c:pt idx="11">
                  <c:v>-6.0230000000010477</c:v>
                </c:pt>
                <c:pt idx="12">
                  <c:v>0.57089999998970598</c:v>
                </c:pt>
                <c:pt idx="13">
                  <c:v>29.176900000000387</c:v>
                </c:pt>
                <c:pt idx="14">
                  <c:v>9.4135999999998603</c:v>
                </c:pt>
                <c:pt idx="15">
                  <c:v>15.969900000000052</c:v>
                </c:pt>
                <c:pt idx="16">
                  <c:v>20.973100000001068</c:v>
                </c:pt>
                <c:pt idx="17">
                  <c:v>1.2934000000004744</c:v>
                </c:pt>
                <c:pt idx="18">
                  <c:v>15.264900000007401</c:v>
                </c:pt>
                <c:pt idx="19">
                  <c:v>8.3291000000008353</c:v>
                </c:pt>
                <c:pt idx="20">
                  <c:v>6.6047999999991589</c:v>
                </c:pt>
                <c:pt idx="21">
                  <c:v>0.42619999999806168</c:v>
                </c:pt>
                <c:pt idx="22">
                  <c:v>1.9833000000007814</c:v>
                </c:pt>
                <c:pt idx="23">
                  <c:v>3.3909999999996217</c:v>
                </c:pt>
                <c:pt idx="24">
                  <c:v>5.7043000000003303</c:v>
                </c:pt>
              </c:numCache>
            </c:numRef>
          </c:val>
          <c:extLst>
            <c:ext xmlns:c16="http://schemas.microsoft.com/office/drawing/2014/chart" uri="{C3380CC4-5D6E-409C-BE32-E72D297353CC}">
              <c16:uniqueId val="{00000001-D3C3-4DF2-8489-1EFB68F89941}"/>
            </c:ext>
          </c:extLst>
        </c:ser>
        <c:ser>
          <c:idx val="2"/>
          <c:order val="2"/>
          <c:tx>
            <c:strRef>
              <c:f>'---Compare options---'!$H$47</c:f>
              <c:strCache>
                <c:ptCount val="1"/>
                <c:pt idx="0">
                  <c:v>CCGT</c:v>
                </c:pt>
              </c:strCache>
            </c:strRef>
          </c:tx>
          <c:spPr>
            <a:solidFill>
              <a:srgbClr val="750E5C"/>
            </a:solidFill>
            <a:ln w="25400">
              <a:noFill/>
              <a:prstDash val="solid"/>
            </a:ln>
            <a:effectLst/>
            <a:extLst>
              <a:ext uri="{91240B29-F687-4F45-9708-019B960494DF}">
                <a14:hiddenLine xmlns:a14="http://schemas.microsoft.com/office/drawing/2010/main" w="25400">
                  <a:solidFill>
                    <a:srgbClr val="750E5C"/>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options---'!$I$47:$AG$47</c:f>
              <c:numCache>
                <c:formatCode>#,##0</c:formatCode>
                <c:ptCount val="25"/>
                <c:pt idx="0">
                  <c:v>-67.534217899999931</c:v>
                </c:pt>
                <c:pt idx="1">
                  <c:v>-117.03902303769974</c:v>
                </c:pt>
                <c:pt idx="2">
                  <c:v>-99.692850416899091</c:v>
                </c:pt>
                <c:pt idx="3">
                  <c:v>-32.35625618949598</c:v>
                </c:pt>
                <c:pt idx="4">
                  <c:v>-156.63346384959914</c:v>
                </c:pt>
                <c:pt idx="5">
                  <c:v>-20.930419778498617</c:v>
                </c:pt>
                <c:pt idx="6">
                  <c:v>-9.9334662828996443</c:v>
                </c:pt>
                <c:pt idx="7">
                  <c:v>-6.3594774401008181</c:v>
                </c:pt>
                <c:pt idx="8">
                  <c:v>-112.05878058610006</c:v>
                </c:pt>
                <c:pt idx="9">
                  <c:v>-166.8101549275998</c:v>
                </c:pt>
                <c:pt idx="10">
                  <c:v>-162.92239821599924</c:v>
                </c:pt>
                <c:pt idx="11">
                  <c:v>-193.15692047650009</c:v>
                </c:pt>
                <c:pt idx="12">
                  <c:v>-199.07315358990309</c:v>
                </c:pt>
                <c:pt idx="13">
                  <c:v>-224.43381951670108</c:v>
                </c:pt>
                <c:pt idx="14">
                  <c:v>-18.00635848930051</c:v>
                </c:pt>
                <c:pt idx="15">
                  <c:v>11.02518123560003</c:v>
                </c:pt>
                <c:pt idx="16">
                  <c:v>6.0809925969997494</c:v>
                </c:pt>
                <c:pt idx="17">
                  <c:v>-16.397101460300746</c:v>
                </c:pt>
                <c:pt idx="18">
                  <c:v>20.029842621588614</c:v>
                </c:pt>
                <c:pt idx="19">
                  <c:v>15.941957382498913</c:v>
                </c:pt>
                <c:pt idx="20">
                  <c:v>16.593729749699833</c:v>
                </c:pt>
                <c:pt idx="21">
                  <c:v>16.659127301701119</c:v>
                </c:pt>
                <c:pt idx="22">
                  <c:v>9.2861591101004706</c:v>
                </c:pt>
                <c:pt idx="23">
                  <c:v>15.345421075400736</c:v>
                </c:pt>
                <c:pt idx="24">
                  <c:v>5.1207667829000911</c:v>
                </c:pt>
              </c:numCache>
            </c:numRef>
          </c:val>
          <c:extLst>
            <c:ext xmlns:c16="http://schemas.microsoft.com/office/drawing/2014/chart" uri="{C3380CC4-5D6E-409C-BE32-E72D297353CC}">
              <c16:uniqueId val="{00000002-D3C3-4DF2-8489-1EFB68F89941}"/>
            </c:ext>
          </c:extLst>
        </c:ser>
        <c:ser>
          <c:idx val="3"/>
          <c:order val="3"/>
          <c:tx>
            <c:strRef>
              <c:f>'---Compare options---'!$H$48</c:f>
              <c:strCache>
                <c:ptCount val="1"/>
                <c:pt idx="0">
                  <c:v>Gas - Steam</c:v>
                </c:pt>
              </c:strCache>
            </c:strRef>
          </c:tx>
          <c:spPr>
            <a:solidFill>
              <a:srgbClr val="8CE8AD"/>
            </a:solidFill>
            <a:ln w="25400">
              <a:noFill/>
              <a:prstDash val="solid"/>
            </a:ln>
            <a:effectLst/>
            <a:extLst>
              <a:ext uri="{91240B29-F687-4F45-9708-019B960494DF}">
                <a14:hiddenLine xmlns:a14="http://schemas.microsoft.com/office/drawing/2010/main" w="25400">
                  <a:solidFill>
                    <a:srgbClr val="8CE8AD"/>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options---'!$I$48:$AG$48</c:f>
              <c:numCache>
                <c:formatCode>#,##0</c:formatCode>
                <c:ptCount val="25"/>
                <c:pt idx="0">
                  <c:v>-6.0523790000000872</c:v>
                </c:pt>
                <c:pt idx="1">
                  <c:v>-2.4078729999998814</c:v>
                </c:pt>
                <c:pt idx="2">
                  <c:v>-1.1961029999999937</c:v>
                </c:pt>
                <c:pt idx="3">
                  <c:v>0.97896169999999927</c:v>
                </c:pt>
                <c:pt idx="4">
                  <c:v>2.0784930001127577E-4</c:v>
                </c:pt>
                <c:pt idx="5">
                  <c:v>-1.4449355999999938</c:v>
                </c:pt>
                <c:pt idx="6">
                  <c:v>-0.22708000000000084</c:v>
                </c:pt>
                <c:pt idx="7">
                  <c:v>1.2751472999639191E-4</c:v>
                </c:pt>
                <c:pt idx="8">
                  <c:v>1.5995259998646816E-4</c:v>
                </c:pt>
                <c:pt idx="9">
                  <c:v>1.8378960000120514E-4</c:v>
                </c:pt>
                <c:pt idx="10">
                  <c:v>0.11014366099999506</c:v>
                </c:pt>
                <c:pt idx="11">
                  <c:v>0.31730050000000176</c:v>
                </c:pt>
                <c:pt idx="12">
                  <c:v>-8.6671160000000071</c:v>
                </c:pt>
                <c:pt idx="13">
                  <c:v>-36.906753999999978</c:v>
                </c:pt>
                <c:pt idx="14">
                  <c:v>-6.9990750000000901</c:v>
                </c:pt>
                <c:pt idx="15">
                  <c:v>1.534254999999888</c:v>
                </c:pt>
                <c:pt idx="16">
                  <c:v>3.8516500000000065</c:v>
                </c:pt>
                <c:pt idx="17">
                  <c:v>-5.9970000000987511E-2</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D3C3-4DF2-8489-1EFB68F89941}"/>
            </c:ext>
          </c:extLst>
        </c:ser>
        <c:ser>
          <c:idx val="4"/>
          <c:order val="4"/>
          <c:tx>
            <c:strRef>
              <c:f>'---Compare options---'!$H$49</c:f>
              <c:strCache>
                <c:ptCount val="1"/>
                <c:pt idx="0">
                  <c:v>OCGT / Diesel</c:v>
                </c:pt>
              </c:strCache>
            </c:strRef>
          </c:tx>
          <c:spPr>
            <a:solidFill>
              <a:srgbClr val="C981B2"/>
            </a:solidFill>
            <a:ln w="25400">
              <a:noFill/>
              <a:prstDash val="solid"/>
            </a:ln>
            <a:effectLst/>
            <a:extLst>
              <a:ext uri="{91240B29-F687-4F45-9708-019B960494DF}">
                <a14:hiddenLine xmlns:a14="http://schemas.microsoft.com/office/drawing/2010/main" w="25400">
                  <a:solidFill>
                    <a:srgbClr val="C981B2"/>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options---'!$I$49:$AG$49</c:f>
              <c:numCache>
                <c:formatCode>#,##0</c:formatCode>
                <c:ptCount val="25"/>
                <c:pt idx="0">
                  <c:v>-13.490256902802798</c:v>
                </c:pt>
                <c:pt idx="1">
                  <c:v>-22.489453920788208</c:v>
                </c:pt>
                <c:pt idx="2">
                  <c:v>-14.014663310650178</c:v>
                </c:pt>
                <c:pt idx="3">
                  <c:v>-31.22742878398509</c:v>
                </c:pt>
                <c:pt idx="4">
                  <c:v>-21.030011256450962</c:v>
                </c:pt>
                <c:pt idx="5">
                  <c:v>-5.6657908488759716</c:v>
                </c:pt>
                <c:pt idx="6">
                  <c:v>-6.7403402633349856</c:v>
                </c:pt>
                <c:pt idx="7">
                  <c:v>4.887313108987712E-3</c:v>
                </c:pt>
                <c:pt idx="8">
                  <c:v>-0.95306450754999983</c:v>
                </c:pt>
                <c:pt idx="9">
                  <c:v>-7.2592522576590142</c:v>
                </c:pt>
                <c:pt idx="10">
                  <c:v>-7.540943224829995</c:v>
                </c:pt>
                <c:pt idx="11">
                  <c:v>-9.0476665533589937</c:v>
                </c:pt>
                <c:pt idx="12">
                  <c:v>-14.280355612670945</c:v>
                </c:pt>
                <c:pt idx="13">
                  <c:v>-19.449008771210032</c:v>
                </c:pt>
                <c:pt idx="14">
                  <c:v>1.563670688640002</c:v>
                </c:pt>
                <c:pt idx="15">
                  <c:v>-2.7177392416900545</c:v>
                </c:pt>
                <c:pt idx="16">
                  <c:v>1.8459907637799233</c:v>
                </c:pt>
                <c:pt idx="17">
                  <c:v>3.3769174799590473</c:v>
                </c:pt>
                <c:pt idx="18">
                  <c:v>3.9649448915498624</c:v>
                </c:pt>
                <c:pt idx="19">
                  <c:v>21.35605077047785</c:v>
                </c:pt>
                <c:pt idx="20">
                  <c:v>1.1662143939911402</c:v>
                </c:pt>
                <c:pt idx="21">
                  <c:v>14.751834068509993</c:v>
                </c:pt>
                <c:pt idx="22">
                  <c:v>2.8148672106083268</c:v>
                </c:pt>
                <c:pt idx="23">
                  <c:v>-3.8340844093999067</c:v>
                </c:pt>
                <c:pt idx="24">
                  <c:v>3.9536091874600743</c:v>
                </c:pt>
              </c:numCache>
            </c:numRef>
          </c:val>
          <c:extLst>
            <c:ext xmlns:c16="http://schemas.microsoft.com/office/drawing/2014/chart" uri="{C3380CC4-5D6E-409C-BE32-E72D297353CC}">
              <c16:uniqueId val="{00000004-D3C3-4DF2-8489-1EFB68F89941}"/>
            </c:ext>
          </c:extLst>
        </c:ser>
        <c:ser>
          <c:idx val="5"/>
          <c:order val="5"/>
          <c:tx>
            <c:strRef>
              <c:f>'---Compare options---'!$H$50</c:f>
              <c:strCache>
                <c:ptCount val="1"/>
                <c:pt idx="0">
                  <c:v>Hydro</c:v>
                </c:pt>
              </c:strCache>
            </c:strRef>
          </c:tx>
          <c:spPr>
            <a:solidFill>
              <a:srgbClr val="188CE5"/>
            </a:solidFill>
            <a:ln w="25400">
              <a:noFill/>
              <a:prstDash val="solid"/>
            </a:ln>
            <a:effectLst/>
            <a:extLst>
              <a:ext uri="{91240B29-F687-4F45-9708-019B960494DF}">
                <a14:hiddenLine xmlns:a14="http://schemas.microsoft.com/office/drawing/2010/main" w="25400">
                  <a:solidFill>
                    <a:srgbClr val="188CE5"/>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options---'!$I$50:$AG$50</c:f>
              <c:numCache>
                <c:formatCode>#,##0</c:formatCode>
                <c:ptCount val="25"/>
                <c:pt idx="0">
                  <c:v>-2.0455555000007735</c:v>
                </c:pt>
                <c:pt idx="1">
                  <c:v>-13.177547299997968</c:v>
                </c:pt>
                <c:pt idx="2">
                  <c:v>-8.8907415999947261</c:v>
                </c:pt>
                <c:pt idx="3">
                  <c:v>5.0684180999960518</c:v>
                </c:pt>
                <c:pt idx="4">
                  <c:v>13.310633000000962</c:v>
                </c:pt>
                <c:pt idx="5">
                  <c:v>-13.820472999997946</c:v>
                </c:pt>
                <c:pt idx="6">
                  <c:v>-11.001329099999566</c:v>
                </c:pt>
                <c:pt idx="7">
                  <c:v>-4.5571710000003804</c:v>
                </c:pt>
                <c:pt idx="8">
                  <c:v>-0.6026540000057139</c:v>
                </c:pt>
                <c:pt idx="9">
                  <c:v>40.468170000001919</c:v>
                </c:pt>
                <c:pt idx="10">
                  <c:v>5.5792340000007243</c:v>
                </c:pt>
                <c:pt idx="11">
                  <c:v>-14.281093999994482</c:v>
                </c:pt>
                <c:pt idx="12">
                  <c:v>11.164455000000089</c:v>
                </c:pt>
                <c:pt idx="13">
                  <c:v>10.83661199999915</c:v>
                </c:pt>
                <c:pt idx="14">
                  <c:v>-51.354515999999421</c:v>
                </c:pt>
                <c:pt idx="15">
                  <c:v>-51.379906000012852</c:v>
                </c:pt>
                <c:pt idx="16">
                  <c:v>0.97409999999945285</c:v>
                </c:pt>
                <c:pt idx="17">
                  <c:v>-4.244658999999956</c:v>
                </c:pt>
                <c:pt idx="18">
                  <c:v>-4.9902879999990546</c:v>
                </c:pt>
                <c:pt idx="19">
                  <c:v>4.0474909999938973</c:v>
                </c:pt>
                <c:pt idx="20">
                  <c:v>-11.211229000002277</c:v>
                </c:pt>
                <c:pt idx="21">
                  <c:v>7.8438450000030571</c:v>
                </c:pt>
                <c:pt idx="22">
                  <c:v>-4.4592840000004799</c:v>
                </c:pt>
                <c:pt idx="23">
                  <c:v>7.4214580000007118</c:v>
                </c:pt>
                <c:pt idx="24">
                  <c:v>3.5594500000024709</c:v>
                </c:pt>
              </c:numCache>
            </c:numRef>
          </c:val>
          <c:extLst>
            <c:ext xmlns:c16="http://schemas.microsoft.com/office/drawing/2014/chart" uri="{C3380CC4-5D6E-409C-BE32-E72D297353CC}">
              <c16:uniqueId val="{00000005-D3C3-4DF2-8489-1EFB68F89941}"/>
            </c:ext>
          </c:extLst>
        </c:ser>
        <c:ser>
          <c:idx val="6"/>
          <c:order val="6"/>
          <c:tx>
            <c:strRef>
              <c:f>'---Compare options---'!$H$51</c:f>
              <c:strCache>
                <c:ptCount val="1"/>
                <c:pt idx="0">
                  <c:v>Wind</c:v>
                </c:pt>
              </c:strCache>
            </c:strRef>
          </c:tx>
          <c:spPr>
            <a:solidFill>
              <a:srgbClr val="168736"/>
            </a:solidFill>
            <a:ln w="25400">
              <a:noFill/>
              <a:prstDash val="solid"/>
            </a:ln>
            <a:effectLst/>
            <a:extLst>
              <a:ext uri="{91240B29-F687-4F45-9708-019B960494DF}">
                <a14:hiddenLine xmlns:a14="http://schemas.microsoft.com/office/drawing/2010/main" w="25400">
                  <a:solidFill>
                    <a:srgbClr val="168736"/>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options---'!$I$51:$AG$51</c:f>
              <c:numCache>
                <c:formatCode>#,##0</c:formatCode>
                <c:ptCount val="25"/>
                <c:pt idx="0">
                  <c:v>0.81506300000182819</c:v>
                </c:pt>
                <c:pt idx="1">
                  <c:v>-139.7093770277861</c:v>
                </c:pt>
                <c:pt idx="2">
                  <c:v>-148.03803734531539</c:v>
                </c:pt>
                <c:pt idx="3">
                  <c:v>319.45617672522349</c:v>
                </c:pt>
                <c:pt idx="4">
                  <c:v>392.83638943622645</c:v>
                </c:pt>
                <c:pt idx="5">
                  <c:v>620.22797763085691</c:v>
                </c:pt>
                <c:pt idx="6">
                  <c:v>820.06155067263171</c:v>
                </c:pt>
                <c:pt idx="7">
                  <c:v>872.61086736118887</c:v>
                </c:pt>
                <c:pt idx="8">
                  <c:v>1491.611969662903</c:v>
                </c:pt>
                <c:pt idx="9">
                  <c:v>668.68178823363269</c:v>
                </c:pt>
                <c:pt idx="10">
                  <c:v>580.15024863609869</c:v>
                </c:pt>
                <c:pt idx="11">
                  <c:v>1003.3356775478169</c:v>
                </c:pt>
                <c:pt idx="12">
                  <c:v>1208.9685489024268</c:v>
                </c:pt>
                <c:pt idx="13">
                  <c:v>1100.9478391565644</c:v>
                </c:pt>
                <c:pt idx="14">
                  <c:v>355.62130659722607</c:v>
                </c:pt>
                <c:pt idx="15">
                  <c:v>309.52714303361427</c:v>
                </c:pt>
                <c:pt idx="16">
                  <c:v>461.84635433289804</c:v>
                </c:pt>
                <c:pt idx="17">
                  <c:v>447.52712003412307</c:v>
                </c:pt>
                <c:pt idx="18">
                  <c:v>553.95066744809446</c:v>
                </c:pt>
                <c:pt idx="19">
                  <c:v>405.73286425911647</c:v>
                </c:pt>
                <c:pt idx="20">
                  <c:v>-524.07337177844602</c:v>
                </c:pt>
                <c:pt idx="21">
                  <c:v>-240.83535562909674</c:v>
                </c:pt>
                <c:pt idx="22">
                  <c:v>-146.53861673170468</c:v>
                </c:pt>
                <c:pt idx="23">
                  <c:v>-114.58311850189057</c:v>
                </c:pt>
                <c:pt idx="24">
                  <c:v>-109.81933688929712</c:v>
                </c:pt>
              </c:numCache>
            </c:numRef>
          </c:val>
          <c:extLst>
            <c:ext xmlns:c16="http://schemas.microsoft.com/office/drawing/2014/chart" uri="{C3380CC4-5D6E-409C-BE32-E72D297353CC}">
              <c16:uniqueId val="{00000006-D3C3-4DF2-8489-1EFB68F89941}"/>
            </c:ext>
          </c:extLst>
        </c:ser>
        <c:ser>
          <c:idx val="7"/>
          <c:order val="7"/>
          <c:tx>
            <c:strRef>
              <c:f>'---Compare options---'!$H$52</c:f>
              <c:strCache>
                <c:ptCount val="1"/>
                <c:pt idx="0">
                  <c:v>Solar PV</c:v>
                </c:pt>
              </c:strCache>
            </c:strRef>
          </c:tx>
          <c:spPr>
            <a:solidFill>
              <a:srgbClr val="FFB46A"/>
            </a:solidFill>
            <a:ln w="25400">
              <a:noFill/>
              <a:prstDash val="solid"/>
            </a:ln>
            <a:effectLst/>
            <a:extLst>
              <a:ext uri="{91240B29-F687-4F45-9708-019B960494DF}">
                <a14:hiddenLine xmlns:a14="http://schemas.microsoft.com/office/drawing/2010/main" w="25400">
                  <a:solidFill>
                    <a:srgbClr val="FFB46A"/>
                  </a:solidFill>
                  <a:prstDash val="solid"/>
                </a14:hiddenLine>
              </a:ext>
            </a:extLst>
          </c:spPr>
          <c:invertIfNegative val="0"/>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options---'!$I$52:$AG$52</c:f>
              <c:numCache>
                <c:formatCode>#,##0</c:formatCode>
                <c:ptCount val="25"/>
                <c:pt idx="0">
                  <c:v>-85.805562560199178</c:v>
                </c:pt>
                <c:pt idx="1">
                  <c:v>-88.016798589811515</c:v>
                </c:pt>
                <c:pt idx="2">
                  <c:v>-83.380135077026353</c:v>
                </c:pt>
                <c:pt idx="3">
                  <c:v>-287.13616202253252</c:v>
                </c:pt>
                <c:pt idx="4">
                  <c:v>-146.12723775385894</c:v>
                </c:pt>
                <c:pt idx="5">
                  <c:v>-861.41291658401315</c:v>
                </c:pt>
                <c:pt idx="6">
                  <c:v>-894.1600190727986</c:v>
                </c:pt>
                <c:pt idx="7">
                  <c:v>-1010.1340721839952</c:v>
                </c:pt>
                <c:pt idx="8">
                  <c:v>-1360.6387302843941</c:v>
                </c:pt>
                <c:pt idx="9">
                  <c:v>101.52042598510889</c:v>
                </c:pt>
                <c:pt idx="10">
                  <c:v>118.17172766779549</c:v>
                </c:pt>
                <c:pt idx="11">
                  <c:v>-678.84446271868364</c:v>
                </c:pt>
                <c:pt idx="12">
                  <c:v>-695.53511198259366</c:v>
                </c:pt>
                <c:pt idx="13">
                  <c:v>-738.06012064611423</c:v>
                </c:pt>
                <c:pt idx="14">
                  <c:v>-721.73619722130388</c:v>
                </c:pt>
                <c:pt idx="15">
                  <c:v>-728.22383196299779</c:v>
                </c:pt>
                <c:pt idx="16">
                  <c:v>-660.63682373089978</c:v>
                </c:pt>
                <c:pt idx="17">
                  <c:v>-663.19838695919316</c:v>
                </c:pt>
                <c:pt idx="18">
                  <c:v>-719.58783318840142</c:v>
                </c:pt>
                <c:pt idx="19">
                  <c:v>-589.34699708863627</c:v>
                </c:pt>
                <c:pt idx="20">
                  <c:v>519.65124220112921</c:v>
                </c:pt>
                <c:pt idx="21">
                  <c:v>159.79622832611494</c:v>
                </c:pt>
                <c:pt idx="22">
                  <c:v>90.008747250714805</c:v>
                </c:pt>
                <c:pt idx="23">
                  <c:v>76.817755637719529</c:v>
                </c:pt>
                <c:pt idx="24">
                  <c:v>57.905564259272069</c:v>
                </c:pt>
              </c:numCache>
            </c:numRef>
          </c:val>
          <c:extLst>
            <c:ext xmlns:c16="http://schemas.microsoft.com/office/drawing/2014/chart" uri="{C3380CC4-5D6E-409C-BE32-E72D297353CC}">
              <c16:uniqueId val="{00000007-D3C3-4DF2-8489-1EFB68F89941}"/>
            </c:ext>
          </c:extLst>
        </c:ser>
        <c:dLbls>
          <c:showLegendKey val="0"/>
          <c:showVal val="0"/>
          <c:showCatName val="0"/>
          <c:showSerName val="0"/>
          <c:showPercent val="0"/>
          <c:showBubbleSize val="0"/>
        </c:dLbls>
        <c:gapWidth val="150"/>
        <c:overlap val="100"/>
        <c:axId val="1534325776"/>
        <c:axId val="1738317216"/>
      </c:barChart>
      <c:lineChart>
        <c:grouping val="standard"/>
        <c:varyColors val="0"/>
        <c:ser>
          <c:idx val="8"/>
          <c:order val="8"/>
          <c:tx>
            <c:strRef>
              <c:f>'---Compare options---'!$H$53</c:f>
              <c:strCache>
                <c:ptCount val="1"/>
                <c:pt idx="0">
                  <c:v>LS Battery</c:v>
                </c:pt>
              </c:strCache>
            </c:strRef>
          </c:tx>
          <c:spPr>
            <a:ln w="28575" cap="rnd">
              <a:solidFill>
                <a:srgbClr val="724BC3"/>
              </a:solidFill>
              <a:prstDash val="sysDot"/>
              <a:round/>
            </a:ln>
            <a:effectLst/>
          </c:spPr>
          <c:marker>
            <c:symbol val="none"/>
          </c:marker>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options---'!$I$53:$AG$53</c:f>
              <c:numCache>
                <c:formatCode>#,##0</c:formatCode>
                <c:ptCount val="25"/>
                <c:pt idx="0">
                  <c:v>-0.2225710021001035</c:v>
                </c:pt>
                <c:pt idx="1">
                  <c:v>-0.78030909690002659</c:v>
                </c:pt>
                <c:pt idx="2">
                  <c:v>-0.82814008840003339</c:v>
                </c:pt>
                <c:pt idx="3">
                  <c:v>-2.7847871284000689</c:v>
                </c:pt>
                <c:pt idx="4">
                  <c:v>-2.8893807154000513</c:v>
                </c:pt>
                <c:pt idx="5">
                  <c:v>-317.47121988800063</c:v>
                </c:pt>
                <c:pt idx="6">
                  <c:v>-246.55704241700096</c:v>
                </c:pt>
                <c:pt idx="7">
                  <c:v>-240.18043530899922</c:v>
                </c:pt>
                <c:pt idx="8">
                  <c:v>-245.68630304500221</c:v>
                </c:pt>
                <c:pt idx="9">
                  <c:v>-162.73405822200129</c:v>
                </c:pt>
                <c:pt idx="10">
                  <c:v>-138.58447456599879</c:v>
                </c:pt>
                <c:pt idx="11">
                  <c:v>-155.429043860001</c:v>
                </c:pt>
                <c:pt idx="12">
                  <c:v>-167.47368337800071</c:v>
                </c:pt>
                <c:pt idx="13">
                  <c:v>-148.29306782099684</c:v>
                </c:pt>
                <c:pt idx="14">
                  <c:v>-288.95343314000093</c:v>
                </c:pt>
                <c:pt idx="15">
                  <c:v>-277.76375127500069</c:v>
                </c:pt>
                <c:pt idx="16">
                  <c:v>-262.69208052799968</c:v>
                </c:pt>
                <c:pt idx="17">
                  <c:v>-256.90034782300063</c:v>
                </c:pt>
                <c:pt idx="18">
                  <c:v>-265.51057321400003</c:v>
                </c:pt>
                <c:pt idx="19">
                  <c:v>-234.56914936900012</c:v>
                </c:pt>
                <c:pt idx="20">
                  <c:v>-223.38878733000001</c:v>
                </c:pt>
                <c:pt idx="21">
                  <c:v>-219.10143746399899</c:v>
                </c:pt>
                <c:pt idx="22">
                  <c:v>-233.19711708700015</c:v>
                </c:pt>
                <c:pt idx="23">
                  <c:v>-217.30618777399832</c:v>
                </c:pt>
                <c:pt idx="24">
                  <c:v>-243.07494937400133</c:v>
                </c:pt>
              </c:numCache>
            </c:numRef>
          </c:val>
          <c:smooth val="0"/>
          <c:extLst>
            <c:ext xmlns:c16="http://schemas.microsoft.com/office/drawing/2014/chart" uri="{C3380CC4-5D6E-409C-BE32-E72D297353CC}">
              <c16:uniqueId val="{00000008-D3C3-4DF2-8489-1EFB68F89941}"/>
            </c:ext>
          </c:extLst>
        </c:ser>
        <c:ser>
          <c:idx val="9"/>
          <c:order val="9"/>
          <c:tx>
            <c:strRef>
              <c:f>'---Compare options---'!$H$54</c:f>
              <c:strCache>
                <c:ptCount val="1"/>
                <c:pt idx="0">
                  <c:v>Pumped Hydro</c:v>
                </c:pt>
              </c:strCache>
            </c:strRef>
          </c:tx>
          <c:spPr>
            <a:ln w="28575" cap="rnd">
              <a:solidFill>
                <a:srgbClr val="87D3F2"/>
              </a:solidFill>
              <a:prstDash val="sysDot"/>
              <a:round/>
            </a:ln>
            <a:effectLst/>
          </c:spPr>
          <c:marker>
            <c:symbol val="none"/>
          </c:marker>
          <c:cat>
            <c:strRef>
              <c:f>'---Compare options---'!$I$44:$AG$44</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options---'!$I$54:$AG$54</c:f>
              <c:numCache>
                <c:formatCode>#,##0</c:formatCode>
                <c:ptCount val="25"/>
                <c:pt idx="0">
                  <c:v>-0.50361930000010346</c:v>
                </c:pt>
                <c:pt idx="1">
                  <c:v>-7.3296979999998939</c:v>
                </c:pt>
                <c:pt idx="2">
                  <c:v>-5.3652539999999362</c:v>
                </c:pt>
                <c:pt idx="3">
                  <c:v>-3.2321301381989542</c:v>
                </c:pt>
                <c:pt idx="4">
                  <c:v>135.30836542429824</c:v>
                </c:pt>
                <c:pt idx="5">
                  <c:v>4.0485574368976813</c:v>
                </c:pt>
                <c:pt idx="6">
                  <c:v>2.8159961799929079</c:v>
                </c:pt>
                <c:pt idx="7">
                  <c:v>13.824940278000213</c:v>
                </c:pt>
                <c:pt idx="8">
                  <c:v>90.154731743999946</c:v>
                </c:pt>
                <c:pt idx="9">
                  <c:v>197.61937117499929</c:v>
                </c:pt>
                <c:pt idx="10">
                  <c:v>84.836159092000344</c:v>
                </c:pt>
                <c:pt idx="11">
                  <c:v>-50.126719427999888</c:v>
                </c:pt>
                <c:pt idx="12">
                  <c:v>2.2546824009987176</c:v>
                </c:pt>
                <c:pt idx="13">
                  <c:v>-46.863127122000151</c:v>
                </c:pt>
                <c:pt idx="14">
                  <c:v>-324.79270555800213</c:v>
                </c:pt>
                <c:pt idx="15">
                  <c:v>-286.51073160200121</c:v>
                </c:pt>
                <c:pt idx="16">
                  <c:v>-54.177183879999575</c:v>
                </c:pt>
                <c:pt idx="17">
                  <c:v>-92.084177198998077</c:v>
                </c:pt>
                <c:pt idx="18">
                  <c:v>-42.728653655001835</c:v>
                </c:pt>
                <c:pt idx="19">
                  <c:v>-48.869461096001032</c:v>
                </c:pt>
                <c:pt idx="20">
                  <c:v>320.91607513501003</c:v>
                </c:pt>
                <c:pt idx="21">
                  <c:v>82.186972024001079</c:v>
                </c:pt>
                <c:pt idx="22">
                  <c:v>120.18833970201013</c:v>
                </c:pt>
                <c:pt idx="23">
                  <c:v>99.144257386011304</c:v>
                </c:pt>
                <c:pt idx="24">
                  <c:v>136.4928757259986</c:v>
                </c:pt>
              </c:numCache>
            </c:numRef>
          </c:val>
          <c:smooth val="0"/>
          <c:extLst>
            <c:ext xmlns:c16="http://schemas.microsoft.com/office/drawing/2014/chart" uri="{C3380CC4-5D6E-409C-BE32-E72D297353CC}">
              <c16:uniqueId val="{00000009-D3C3-4DF2-8489-1EFB68F89941}"/>
            </c:ext>
          </c:extLst>
        </c:ser>
        <c:dLbls>
          <c:showLegendKey val="0"/>
          <c:showVal val="0"/>
          <c:showCatName val="0"/>
          <c:showSerName val="0"/>
          <c:showPercent val="0"/>
          <c:showBubbleSize val="0"/>
        </c:dLbls>
        <c:marker val="1"/>
        <c:smooth val="0"/>
        <c:axId val="1534325776"/>
        <c:axId val="1738317216"/>
      </c:lineChart>
      <c:catAx>
        <c:axId val="1534325776"/>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738317216"/>
        <c:crosses val="autoZero"/>
        <c:auto val="1"/>
        <c:lblAlgn val="ctr"/>
        <c:lblOffset val="100"/>
        <c:noMultiLvlLbl val="0"/>
      </c:catAx>
      <c:valAx>
        <c:axId val="173831721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Sent-out generation difference (GWh)</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534325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'---Compare options---'!$H$24</c:f>
              <c:strCache>
                <c:ptCount val="1"/>
                <c:pt idx="0">
                  <c:v>Black Coal</c:v>
                </c:pt>
              </c:strCache>
            </c:strRef>
          </c:tx>
          <c:spPr>
            <a:solidFill>
              <a:srgbClr val="351C21"/>
            </a:solidFill>
            <a:ln>
              <a:noFill/>
              <a:prstDash val="solid"/>
            </a:ln>
            <a:effectLst/>
            <a:extLst>
              <a:ext uri="{91240B29-F687-4F45-9708-019B960494DF}">
                <a14:hiddenLine xmlns:a14="http://schemas.microsoft.com/office/drawing/2010/main">
                  <a:solidFill>
                    <a:srgbClr val="351C21"/>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options---'!$I$24:$AG$24</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E199-4C28-9D14-739FF489D298}"/>
            </c:ext>
          </c:extLst>
        </c:ser>
        <c:ser>
          <c:idx val="1"/>
          <c:order val="1"/>
          <c:tx>
            <c:strRef>
              <c:f>'---Compare options---'!$H$25</c:f>
              <c:strCache>
                <c:ptCount val="1"/>
                <c:pt idx="0">
                  <c:v>Brown Coal</c:v>
                </c:pt>
              </c:strCache>
            </c:strRef>
          </c:tx>
          <c:spPr>
            <a:solidFill>
              <a:srgbClr val="BC2F00"/>
            </a:solidFill>
            <a:ln>
              <a:noFill/>
              <a:prstDash val="solid"/>
            </a:ln>
            <a:effectLst/>
            <a:extLst>
              <a:ext uri="{91240B29-F687-4F45-9708-019B960494DF}">
                <a14:hiddenLine xmlns:a14="http://schemas.microsoft.com/office/drawing/2010/main">
                  <a:solidFill>
                    <a:srgbClr val="BC2F00"/>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options---'!$I$25:$AG$25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E199-4C28-9D14-739FF489D298}"/>
            </c:ext>
          </c:extLst>
        </c:ser>
        <c:ser>
          <c:idx val="2"/>
          <c:order val="2"/>
          <c:tx>
            <c:strRef>
              <c:f>'---Compare options---'!$H$26</c:f>
              <c:strCache>
                <c:ptCount val="1"/>
                <c:pt idx="0">
                  <c:v>CCGT</c:v>
                </c:pt>
              </c:strCache>
            </c:strRef>
          </c:tx>
          <c:spPr>
            <a:solidFill>
              <a:srgbClr val="750E5C"/>
            </a:solidFill>
            <a:ln>
              <a:noFill/>
              <a:prstDash val="solid"/>
            </a:ln>
            <a:effectLst/>
            <a:extLst>
              <a:ext uri="{91240B29-F687-4F45-9708-019B960494DF}">
                <a14:hiddenLine xmlns:a14="http://schemas.microsoft.com/office/drawing/2010/main">
                  <a:solidFill>
                    <a:srgbClr val="750E5C"/>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options---'!$I$26:$AG$26</c:f>
              <c:numCache>
                <c:formatCode>#,##0</c:formatCode>
                <c:ptCount val="25"/>
                <c:pt idx="0">
                  <c:v>0</c:v>
                </c:pt>
                <c:pt idx="1">
                  <c:v>3.9987572017707862E-4</c:v>
                </c:pt>
                <c:pt idx="2">
                  <c:v>4.2605465978340362E-4</c:v>
                </c:pt>
                <c:pt idx="3">
                  <c:v>4.2628761048035813E-4</c:v>
                </c:pt>
                <c:pt idx="4">
                  <c:v>4.263587502464361E-4</c:v>
                </c:pt>
                <c:pt idx="5">
                  <c:v>4.2640948913685861E-4</c:v>
                </c:pt>
                <c:pt idx="6">
                  <c:v>4.26367651016335E-4</c:v>
                </c:pt>
                <c:pt idx="7">
                  <c:v>4.3569325998760178E-4</c:v>
                </c:pt>
                <c:pt idx="8">
                  <c:v>4.3754117086791666E-4</c:v>
                </c:pt>
                <c:pt idx="9">
                  <c:v>4.2554099991320982E-4</c:v>
                </c:pt>
                <c:pt idx="10">
                  <c:v>4.2587747975630919E-4</c:v>
                </c:pt>
                <c:pt idx="11">
                  <c:v>4.7420817963939044E-4</c:v>
                </c:pt>
                <c:pt idx="12">
                  <c:v>4.7922703970471048E-4</c:v>
                </c:pt>
                <c:pt idx="13">
                  <c:v>4.7939588921508403E-4</c:v>
                </c:pt>
                <c:pt idx="14">
                  <c:v>4.7953946977941087E-4</c:v>
                </c:pt>
                <c:pt idx="15">
                  <c:v>4.7984184993765666E-4</c:v>
                </c:pt>
                <c:pt idx="16">
                  <c:v>5.7150617976731155E-4</c:v>
                </c:pt>
                <c:pt idx="17">
                  <c:v>5.7580581005822751E-4</c:v>
                </c:pt>
                <c:pt idx="18">
                  <c:v>5.8967533959730645E-4</c:v>
                </c:pt>
                <c:pt idx="19">
                  <c:v>5.904310801270185E-4</c:v>
                </c:pt>
                <c:pt idx="20">
                  <c:v>5.9773204020530102E-4</c:v>
                </c:pt>
                <c:pt idx="21">
                  <c:v>6.4648023953850497E-4</c:v>
                </c:pt>
                <c:pt idx="22">
                  <c:v>6.8211959023756208E-4</c:v>
                </c:pt>
                <c:pt idx="23">
                  <c:v>6.8255800988481496E-4</c:v>
                </c:pt>
                <c:pt idx="24">
                  <c:v>6.8288802992810815E-4</c:v>
                </c:pt>
              </c:numCache>
            </c:numRef>
          </c:val>
          <c:extLst>
            <c:ext xmlns:c16="http://schemas.microsoft.com/office/drawing/2014/chart" uri="{C3380CC4-5D6E-409C-BE32-E72D297353CC}">
              <c16:uniqueId val="{00000002-E199-4C28-9D14-739FF489D298}"/>
            </c:ext>
          </c:extLst>
        </c:ser>
        <c:ser>
          <c:idx val="3"/>
          <c:order val="3"/>
          <c:tx>
            <c:strRef>
              <c:f>'---Compare options---'!$H$27</c:f>
              <c:strCache>
                <c:ptCount val="1"/>
                <c:pt idx="0">
                  <c:v>Gas - Steam</c:v>
                </c:pt>
              </c:strCache>
            </c:strRef>
          </c:tx>
          <c:spPr>
            <a:solidFill>
              <a:srgbClr val="8CE8AD"/>
            </a:solidFill>
            <a:ln>
              <a:noFill/>
              <a:prstDash val="solid"/>
            </a:ln>
            <a:effectLst/>
            <a:extLst>
              <a:ext uri="{91240B29-F687-4F45-9708-019B960494DF}">
                <a14:hiddenLine xmlns:a14="http://schemas.microsoft.com/office/drawing/2010/main">
                  <a:solidFill>
                    <a:srgbClr val="8CE8AD"/>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options---'!$I$27:$AG$27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E199-4C28-9D14-739FF489D298}"/>
            </c:ext>
          </c:extLst>
        </c:ser>
        <c:ser>
          <c:idx val="4"/>
          <c:order val="4"/>
          <c:tx>
            <c:strRef>
              <c:f>'---Compare options---'!$H$28</c:f>
              <c:strCache>
                <c:ptCount val="1"/>
                <c:pt idx="0">
                  <c:v>OCGT / Diesel</c:v>
                </c:pt>
              </c:strCache>
            </c:strRef>
          </c:tx>
          <c:spPr>
            <a:solidFill>
              <a:srgbClr val="C981B2"/>
            </a:solidFill>
            <a:ln>
              <a:noFill/>
              <a:prstDash val="solid"/>
            </a:ln>
            <a:effectLst/>
            <a:extLst>
              <a:ext uri="{91240B29-F687-4F45-9708-019B960494DF}">
                <a14:hiddenLine xmlns:a14="http://schemas.microsoft.com/office/drawing/2010/main">
                  <a:solidFill>
                    <a:srgbClr val="C981B2"/>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options---'!$I$28:$AG$28</c:f>
              <c:numCache>
                <c:formatCode>#,##0</c:formatCode>
                <c:ptCount val="25"/>
                <c:pt idx="0">
                  <c:v>5.3297650993044954E-4</c:v>
                </c:pt>
                <c:pt idx="1">
                  <c:v>5.4237952917901566E-4</c:v>
                </c:pt>
                <c:pt idx="2">
                  <c:v>5.9536887056310661E-4</c:v>
                </c:pt>
                <c:pt idx="3">
                  <c:v>6.6319038978690514E-4</c:v>
                </c:pt>
                <c:pt idx="4">
                  <c:v>6.8348717104527168E-4</c:v>
                </c:pt>
                <c:pt idx="5">
                  <c:v>7.0791124107927317E-4</c:v>
                </c:pt>
                <c:pt idx="6">
                  <c:v>7.3838603020703886E-4</c:v>
                </c:pt>
                <c:pt idx="7">
                  <c:v>7.7208156017150031E-4</c:v>
                </c:pt>
                <c:pt idx="8">
                  <c:v>8.042849203775404E-4</c:v>
                </c:pt>
                <c:pt idx="9">
                  <c:v>8.423113904427737E-4</c:v>
                </c:pt>
                <c:pt idx="10">
                  <c:v>8.6541230120928958E-4</c:v>
                </c:pt>
                <c:pt idx="11">
                  <c:v>9.1347793022578117E-4</c:v>
                </c:pt>
                <c:pt idx="12">
                  <c:v>9.7141539936274057E-4</c:v>
                </c:pt>
                <c:pt idx="13">
                  <c:v>1.0239181010547327E-3</c:v>
                </c:pt>
                <c:pt idx="14">
                  <c:v>8.5260549894883297E-4</c:v>
                </c:pt>
                <c:pt idx="15">
                  <c:v>9.0128139981970889E-4</c:v>
                </c:pt>
                <c:pt idx="16">
                  <c:v>1.05385159895377E-3</c:v>
                </c:pt>
                <c:pt idx="17">
                  <c:v>1.1184197001057328E-3</c:v>
                </c:pt>
                <c:pt idx="18">
                  <c:v>1.1565209988475544E-3</c:v>
                </c:pt>
                <c:pt idx="19">
                  <c:v>1.2131204002798768E-3</c:v>
                </c:pt>
                <c:pt idx="20">
                  <c:v>1.2754360004691989E-3</c:v>
                </c:pt>
                <c:pt idx="21">
                  <c:v>1.3367274004849605E-3</c:v>
                </c:pt>
                <c:pt idx="22">
                  <c:v>1.4027970992174232E-3</c:v>
                </c:pt>
                <c:pt idx="23">
                  <c:v>17.438744601999133</c:v>
                </c:pt>
                <c:pt idx="24">
                  <c:v>17.438763652199668</c:v>
                </c:pt>
              </c:numCache>
            </c:numRef>
          </c:val>
          <c:extLst>
            <c:ext xmlns:c16="http://schemas.microsoft.com/office/drawing/2014/chart" uri="{C3380CC4-5D6E-409C-BE32-E72D297353CC}">
              <c16:uniqueId val="{00000004-E199-4C28-9D14-739FF489D298}"/>
            </c:ext>
          </c:extLst>
        </c:ser>
        <c:ser>
          <c:idx val="5"/>
          <c:order val="5"/>
          <c:tx>
            <c:strRef>
              <c:f>'---Compare options---'!$H$29</c:f>
              <c:strCache>
                <c:ptCount val="1"/>
                <c:pt idx="0">
                  <c:v>Hydro</c:v>
                </c:pt>
              </c:strCache>
            </c:strRef>
          </c:tx>
          <c:spPr>
            <a:solidFill>
              <a:srgbClr val="188CE5"/>
            </a:solidFill>
            <a:ln>
              <a:noFill/>
              <a:prstDash val="solid"/>
            </a:ln>
            <a:effectLst/>
            <a:extLst>
              <a:ext uri="{91240B29-F687-4F45-9708-019B960494DF}">
                <a14:hiddenLine xmlns:a14="http://schemas.microsoft.com/office/drawing/2010/main">
                  <a:solidFill>
                    <a:srgbClr val="188CE5"/>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options---'!$I$29:$AG$29</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E199-4C28-9D14-739FF489D298}"/>
            </c:ext>
          </c:extLst>
        </c:ser>
        <c:ser>
          <c:idx val="6"/>
          <c:order val="6"/>
          <c:tx>
            <c:strRef>
              <c:f>'---Compare options---'!$H$30</c:f>
              <c:strCache>
                <c:ptCount val="1"/>
                <c:pt idx="0">
                  <c:v>Wind</c:v>
                </c:pt>
              </c:strCache>
            </c:strRef>
          </c:tx>
          <c:spPr>
            <a:solidFill>
              <a:srgbClr val="168736"/>
            </a:solidFill>
            <a:ln>
              <a:noFill/>
              <a:prstDash val="solid"/>
            </a:ln>
            <a:effectLst/>
            <a:extLst>
              <a:ext uri="{91240B29-F687-4F45-9708-019B960494DF}">
                <a14:hiddenLine xmlns:a14="http://schemas.microsoft.com/office/drawing/2010/main">
                  <a:solidFill>
                    <a:srgbClr val="168736"/>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options---'!$I$30:$AG$30</c:f>
              <c:numCache>
                <c:formatCode>#,##0</c:formatCode>
                <c:ptCount val="25"/>
                <c:pt idx="0">
                  <c:v>0</c:v>
                </c:pt>
                <c:pt idx="1">
                  <c:v>-48.384201546727127</c:v>
                </c:pt>
                <c:pt idx="2">
                  <c:v>-65.71749218226978</c:v>
                </c:pt>
                <c:pt idx="3">
                  <c:v>51.053564947269479</c:v>
                </c:pt>
                <c:pt idx="4">
                  <c:v>43.855083084425132</c:v>
                </c:pt>
                <c:pt idx="5">
                  <c:v>104.06509554379954</c:v>
                </c:pt>
                <c:pt idx="6">
                  <c:v>117.22256484096579</c:v>
                </c:pt>
                <c:pt idx="7">
                  <c:v>184.36087366092033</c:v>
                </c:pt>
                <c:pt idx="8">
                  <c:v>354.7613756419596</c:v>
                </c:pt>
                <c:pt idx="9">
                  <c:v>333.43768128938245</c:v>
                </c:pt>
                <c:pt idx="10">
                  <c:v>333.43773475924536</c:v>
                </c:pt>
                <c:pt idx="11">
                  <c:v>256.28668213445417</c:v>
                </c:pt>
                <c:pt idx="12">
                  <c:v>346.37259388503662</c:v>
                </c:pt>
                <c:pt idx="13">
                  <c:v>346.372823752361</c:v>
                </c:pt>
                <c:pt idx="14">
                  <c:v>366.42805104433501</c:v>
                </c:pt>
                <c:pt idx="15">
                  <c:v>326.96121351209877</c:v>
                </c:pt>
                <c:pt idx="16">
                  <c:v>228.06791387054545</c:v>
                </c:pt>
                <c:pt idx="17">
                  <c:v>212.80496441716241</c:v>
                </c:pt>
                <c:pt idx="18">
                  <c:v>186.29415046392387</c:v>
                </c:pt>
                <c:pt idx="19">
                  <c:v>186.29863565619598</c:v>
                </c:pt>
                <c:pt idx="20">
                  <c:v>-162.28235393479554</c:v>
                </c:pt>
                <c:pt idx="21">
                  <c:v>-19.006380445687682</c:v>
                </c:pt>
                <c:pt idx="22">
                  <c:v>-0.45175659880624153</c:v>
                </c:pt>
                <c:pt idx="23">
                  <c:v>-0.45166737879480934</c:v>
                </c:pt>
                <c:pt idx="24">
                  <c:v>-0.45182347990339622</c:v>
                </c:pt>
              </c:numCache>
            </c:numRef>
          </c:val>
          <c:extLst>
            <c:ext xmlns:c16="http://schemas.microsoft.com/office/drawing/2014/chart" uri="{C3380CC4-5D6E-409C-BE32-E72D297353CC}">
              <c16:uniqueId val="{00000006-E199-4C28-9D14-739FF489D298}"/>
            </c:ext>
          </c:extLst>
        </c:ser>
        <c:ser>
          <c:idx val="7"/>
          <c:order val="7"/>
          <c:tx>
            <c:strRef>
              <c:f>'---Compare options---'!$H$31</c:f>
              <c:strCache>
                <c:ptCount val="1"/>
                <c:pt idx="0">
                  <c:v>Solar PV</c:v>
                </c:pt>
              </c:strCache>
            </c:strRef>
          </c:tx>
          <c:spPr>
            <a:solidFill>
              <a:srgbClr val="FFB46A"/>
            </a:solidFill>
            <a:ln>
              <a:noFill/>
              <a:prstDash val="solid"/>
            </a:ln>
            <a:effectLst/>
            <a:extLst>
              <a:ext uri="{91240B29-F687-4F45-9708-019B960494DF}">
                <a14:hiddenLine xmlns:a14="http://schemas.microsoft.com/office/drawing/2010/main">
                  <a:solidFill>
                    <a:srgbClr val="FFB46A"/>
                  </a:solidFill>
                  <a:prstDash val="solid"/>
                </a14:hiddenLine>
              </a:ext>
            </a:extLst>
          </c:spPr>
          <c:invertIfNegative val="0"/>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options---'!$I$31:$AG$31</c:f>
              <c:numCache>
                <c:formatCode>#,##0</c:formatCode>
                <c:ptCount val="25"/>
                <c:pt idx="0">
                  <c:v>-32.019604474630796</c:v>
                </c:pt>
                <c:pt idx="1">
                  <c:v>-32.019601320591391</c:v>
                </c:pt>
                <c:pt idx="2">
                  <c:v>-32.019517096639902</c:v>
                </c:pt>
                <c:pt idx="3">
                  <c:v>-209.90950696285108</c:v>
                </c:pt>
                <c:pt idx="4">
                  <c:v>-209.89980872441265</c:v>
                </c:pt>
                <c:pt idx="5">
                  <c:v>-491.03777730100046</c:v>
                </c:pt>
                <c:pt idx="6">
                  <c:v>-517.60649996414213</c:v>
                </c:pt>
                <c:pt idx="7">
                  <c:v>-599.26558969890539</c:v>
                </c:pt>
                <c:pt idx="8">
                  <c:v>-755.45090249035638</c:v>
                </c:pt>
                <c:pt idx="9">
                  <c:v>-119.21677693845777</c:v>
                </c:pt>
                <c:pt idx="10">
                  <c:v>-110.87885442923289</c:v>
                </c:pt>
                <c:pt idx="11">
                  <c:v>-412.23582691569754</c:v>
                </c:pt>
                <c:pt idx="12">
                  <c:v>-412.23590728905765</c:v>
                </c:pt>
                <c:pt idx="13">
                  <c:v>-412.2359408652992</c:v>
                </c:pt>
                <c:pt idx="14">
                  <c:v>-412.23621040549551</c:v>
                </c:pt>
                <c:pt idx="15">
                  <c:v>-412.23714281860521</c:v>
                </c:pt>
                <c:pt idx="16">
                  <c:v>-449.95168666950849</c:v>
                </c:pt>
                <c:pt idx="17">
                  <c:v>-360.06097063270136</c:v>
                </c:pt>
                <c:pt idx="18">
                  <c:v>-360.83219672639825</c:v>
                </c:pt>
                <c:pt idx="19">
                  <c:v>-317.14444618040216</c:v>
                </c:pt>
                <c:pt idx="20">
                  <c:v>188.14147883869373</c:v>
                </c:pt>
                <c:pt idx="21">
                  <c:v>68.195663384401996</c:v>
                </c:pt>
                <c:pt idx="22">
                  <c:v>75.434406498996395</c:v>
                </c:pt>
                <c:pt idx="23">
                  <c:v>75.434407734908746</c:v>
                </c:pt>
                <c:pt idx="24">
                  <c:v>75.434098260600877</c:v>
                </c:pt>
              </c:numCache>
            </c:numRef>
          </c:val>
          <c:extLst>
            <c:ext xmlns:c16="http://schemas.microsoft.com/office/drawing/2014/chart" uri="{C3380CC4-5D6E-409C-BE32-E72D297353CC}">
              <c16:uniqueId val="{00000007-E199-4C28-9D14-739FF489D298}"/>
            </c:ext>
          </c:extLst>
        </c:ser>
        <c:dLbls>
          <c:showLegendKey val="0"/>
          <c:showVal val="0"/>
          <c:showCatName val="0"/>
          <c:showSerName val="0"/>
          <c:showPercent val="0"/>
          <c:showBubbleSize val="0"/>
        </c:dLbls>
        <c:gapWidth val="150"/>
        <c:overlap val="100"/>
        <c:axId val="1844338624"/>
        <c:axId val="1844337536"/>
      </c:barChart>
      <c:lineChart>
        <c:grouping val="standard"/>
        <c:varyColors val="0"/>
        <c:ser>
          <c:idx val="8"/>
          <c:order val="8"/>
          <c:tx>
            <c:strRef>
              <c:f>'---Compare options---'!$H$32</c:f>
              <c:strCache>
                <c:ptCount val="1"/>
                <c:pt idx="0">
                  <c:v>LS Battery</c:v>
                </c:pt>
              </c:strCache>
            </c:strRef>
          </c:tx>
          <c:spPr>
            <a:ln w="28575" cap="rnd">
              <a:solidFill>
                <a:srgbClr val="724BC3"/>
              </a:solidFill>
              <a:prstDash val="sysDot"/>
              <a:round/>
            </a:ln>
            <a:effectLst/>
          </c:spPr>
          <c:marker>
            <c:symbol val="none"/>
          </c:marker>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options---'!$I$32:$AG$32</c:f>
              <c:numCache>
                <c:formatCode>#,##0</c:formatCode>
                <c:ptCount val="25"/>
                <c:pt idx="0">
                  <c:v>1.3224272900060896E-3</c:v>
                </c:pt>
                <c:pt idx="1">
                  <c:v>1.5856878000022334E-3</c:v>
                </c:pt>
                <c:pt idx="2">
                  <c:v>1.8978022000624151E-3</c:v>
                </c:pt>
                <c:pt idx="3">
                  <c:v>2.3285814999667309E-3</c:v>
                </c:pt>
                <c:pt idx="4">
                  <c:v>2.4518999999827429E-3</c:v>
                </c:pt>
                <c:pt idx="5">
                  <c:v>-381.228407220402</c:v>
                </c:pt>
                <c:pt idx="6">
                  <c:v>-253.12422267131296</c:v>
                </c:pt>
                <c:pt idx="7">
                  <c:v>-253.12124838198997</c:v>
                </c:pt>
                <c:pt idx="8">
                  <c:v>-253.1211903659887</c:v>
                </c:pt>
                <c:pt idx="9">
                  <c:v>-253.12116334098937</c:v>
                </c:pt>
                <c:pt idx="10">
                  <c:v>-253.12117782698988</c:v>
                </c:pt>
                <c:pt idx="11">
                  <c:v>-253.12111770999036</c:v>
                </c:pt>
                <c:pt idx="12">
                  <c:v>-253.12111764099063</c:v>
                </c:pt>
                <c:pt idx="13">
                  <c:v>-253.12111759898926</c:v>
                </c:pt>
                <c:pt idx="14">
                  <c:v>-253.12111755998922</c:v>
                </c:pt>
                <c:pt idx="15">
                  <c:v>-253.12111752198871</c:v>
                </c:pt>
                <c:pt idx="16">
                  <c:v>-253.12111748798907</c:v>
                </c:pt>
                <c:pt idx="17">
                  <c:v>-253.12111742498928</c:v>
                </c:pt>
                <c:pt idx="18">
                  <c:v>-253.12111735998951</c:v>
                </c:pt>
                <c:pt idx="19">
                  <c:v>-253.12112359298953</c:v>
                </c:pt>
                <c:pt idx="20">
                  <c:v>-253.12196242500067</c:v>
                </c:pt>
                <c:pt idx="21">
                  <c:v>-253.12220695699943</c:v>
                </c:pt>
                <c:pt idx="22">
                  <c:v>-253.12237719400036</c:v>
                </c:pt>
                <c:pt idx="23">
                  <c:v>-253.12279475499963</c:v>
                </c:pt>
                <c:pt idx="24">
                  <c:v>-253.12319212500188</c:v>
                </c:pt>
              </c:numCache>
            </c:numRef>
          </c:val>
          <c:smooth val="0"/>
          <c:extLst>
            <c:ext xmlns:c16="http://schemas.microsoft.com/office/drawing/2014/chart" uri="{C3380CC4-5D6E-409C-BE32-E72D297353CC}">
              <c16:uniqueId val="{00000008-E199-4C28-9D14-739FF489D298}"/>
            </c:ext>
          </c:extLst>
        </c:ser>
        <c:ser>
          <c:idx val="9"/>
          <c:order val="9"/>
          <c:tx>
            <c:strRef>
              <c:f>'---Compare options---'!$H$33</c:f>
              <c:strCache>
                <c:ptCount val="1"/>
                <c:pt idx="0">
                  <c:v>Pumped Hydro</c:v>
                </c:pt>
              </c:strCache>
            </c:strRef>
          </c:tx>
          <c:spPr>
            <a:ln w="28575" cap="rnd">
              <a:solidFill>
                <a:srgbClr val="87D3F2"/>
              </a:solidFill>
              <a:prstDash val="sysDot"/>
              <a:round/>
            </a:ln>
            <a:effectLst/>
          </c:spPr>
          <c:marker>
            <c:symbol val="none"/>
          </c:marker>
          <c:cat>
            <c:strRef>
              <c:f>'---Compare options---'!$I$23:$AG$23</c:f>
              <c:strCache>
                <c:ptCount val="25"/>
                <c:pt idx="0">
                  <c:v>2021-22</c:v>
                </c:pt>
                <c:pt idx="1">
                  <c:v>2022-23</c:v>
                </c:pt>
                <c:pt idx="2">
                  <c:v>2023-24</c:v>
                </c:pt>
                <c:pt idx="3">
                  <c:v>2024-25</c:v>
                </c:pt>
                <c:pt idx="4">
                  <c:v>2025-26</c:v>
                </c:pt>
                <c:pt idx="5">
                  <c:v>2026-27</c:v>
                </c:pt>
                <c:pt idx="6">
                  <c:v>2027-28</c:v>
                </c:pt>
                <c:pt idx="7">
                  <c:v>2028-29</c:v>
                </c:pt>
                <c:pt idx="8">
                  <c:v>2029-30</c:v>
                </c:pt>
                <c:pt idx="9">
                  <c:v>2030-31</c:v>
                </c:pt>
                <c:pt idx="10">
                  <c:v>2031-32</c:v>
                </c:pt>
                <c:pt idx="11">
                  <c:v>2032-33</c:v>
                </c:pt>
                <c:pt idx="12">
                  <c:v>2033-34</c:v>
                </c:pt>
                <c:pt idx="13">
                  <c:v>2034-35</c:v>
                </c:pt>
                <c:pt idx="14">
                  <c:v>2035-36</c:v>
                </c:pt>
                <c:pt idx="15">
                  <c:v>2036-37</c:v>
                </c:pt>
                <c:pt idx="16">
                  <c:v>2037-38</c:v>
                </c:pt>
                <c:pt idx="17">
                  <c:v>2038-39</c:v>
                </c:pt>
                <c:pt idx="18">
                  <c:v>2039-40</c:v>
                </c:pt>
                <c:pt idx="19">
                  <c:v>2040-41</c:v>
                </c:pt>
                <c:pt idx="20">
                  <c:v>2041-42</c:v>
                </c:pt>
                <c:pt idx="21">
                  <c:v>2042-43</c:v>
                </c:pt>
                <c:pt idx="22">
                  <c:v>2043-44</c:v>
                </c:pt>
                <c:pt idx="23">
                  <c:v>2044-45</c:v>
                </c:pt>
                <c:pt idx="24">
                  <c:v>2045-46</c:v>
                </c:pt>
              </c:strCache>
            </c:strRef>
          </c:cat>
          <c:val>
            <c:numRef>
              <c:f>'---Compare options---'!$I$33:$AG$33</c:f>
              <c:numCache>
                <c:formatCode>#,##0</c:formatCode>
                <c:ptCount val="25"/>
                <c:pt idx="0">
                  <c:v>0</c:v>
                </c:pt>
                <c:pt idx="1">
                  <c:v>0</c:v>
                </c:pt>
                <c:pt idx="2">
                  <c:v>0</c:v>
                </c:pt>
                <c:pt idx="3">
                  <c:v>7.7130857001748154E-3</c:v>
                </c:pt>
                <c:pt idx="4">
                  <c:v>7.4936359997082036E-3</c:v>
                </c:pt>
                <c:pt idx="5">
                  <c:v>8.6120725995897374E-3</c:v>
                </c:pt>
                <c:pt idx="6">
                  <c:v>8.3398562001093524E-3</c:v>
                </c:pt>
                <c:pt idx="7">
                  <c:v>6.7152180986340682E-3</c:v>
                </c:pt>
                <c:pt idx="8">
                  <c:v>-1.8324050000956049E-2</c:v>
                </c:pt>
                <c:pt idx="9">
                  <c:v>-29.064525924500231</c:v>
                </c:pt>
                <c:pt idx="10">
                  <c:v>-29.064517160000378</c:v>
                </c:pt>
                <c:pt idx="11">
                  <c:v>-93.260041648999504</c:v>
                </c:pt>
                <c:pt idx="12">
                  <c:v>-93.260030010399987</c:v>
                </c:pt>
                <c:pt idx="13">
                  <c:v>-93.260033493299488</c:v>
                </c:pt>
                <c:pt idx="14">
                  <c:v>-93.260052725500373</c:v>
                </c:pt>
                <c:pt idx="15">
                  <c:v>-93.260025533700173</c:v>
                </c:pt>
                <c:pt idx="16">
                  <c:v>-30.150357495400385</c:v>
                </c:pt>
                <c:pt idx="17">
                  <c:v>-30.150264906000302</c:v>
                </c:pt>
                <c:pt idx="18">
                  <c:v>-30.149731166298807</c:v>
                </c:pt>
                <c:pt idx="19">
                  <c:v>-30.149635799600219</c:v>
                </c:pt>
                <c:pt idx="20">
                  <c:v>111.42669202099751</c:v>
                </c:pt>
                <c:pt idx="21">
                  <c:v>32.62641742400865</c:v>
                </c:pt>
                <c:pt idx="22">
                  <c:v>32.626455630008422</c:v>
                </c:pt>
                <c:pt idx="23">
                  <c:v>32.643090236010721</c:v>
                </c:pt>
                <c:pt idx="24">
                  <c:v>32.643104597009369</c:v>
                </c:pt>
              </c:numCache>
            </c:numRef>
          </c:val>
          <c:smooth val="0"/>
          <c:extLst>
            <c:ext xmlns:c16="http://schemas.microsoft.com/office/drawing/2014/chart" uri="{C3380CC4-5D6E-409C-BE32-E72D297353CC}">
              <c16:uniqueId val="{00000009-E199-4C28-9D14-739FF489D298}"/>
            </c:ext>
          </c:extLst>
        </c:ser>
        <c:dLbls>
          <c:showLegendKey val="0"/>
          <c:showVal val="0"/>
          <c:showCatName val="0"/>
          <c:showSerName val="0"/>
          <c:showPercent val="0"/>
          <c:showBubbleSize val="0"/>
        </c:dLbls>
        <c:marker val="1"/>
        <c:smooth val="0"/>
        <c:axId val="1844338624"/>
        <c:axId val="1844337536"/>
      </c:lineChart>
      <c:catAx>
        <c:axId val="1844338624"/>
        <c:scaling>
          <c:orientation val="minMax"/>
        </c:scaling>
        <c:delete val="0"/>
        <c:axPos val="b"/>
        <c:numFmt formatCode="General" sourceLinked="1"/>
        <c:majorTickMark val="out"/>
        <c:minorTickMark val="none"/>
        <c:tickLblPos val="low"/>
        <c:spPr>
          <a:noFill/>
          <a:ln w="9525" cap="flat" cmpd="sng" algn="ctr">
            <a:solidFill>
              <a:srgbClr val="868686"/>
            </a:solidFill>
            <a:round/>
          </a:ln>
          <a:effectLst/>
        </c:spPr>
        <c:txPr>
          <a:bodyPr rot="-2700000" spcFirstLastPara="1" vertOverflow="ellipsis"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7536"/>
        <c:crosses val="autoZero"/>
        <c:auto val="1"/>
        <c:lblAlgn val="ctr"/>
        <c:lblOffset val="100"/>
        <c:noMultiLvlLbl val="0"/>
      </c:catAx>
      <c:valAx>
        <c:axId val="1844337536"/>
        <c:scaling>
          <c:orientation val="minMax"/>
        </c:scaling>
        <c:delete val="0"/>
        <c:axPos val="l"/>
        <c:majorGridlines>
          <c:spPr>
            <a:ln w="3175" cap="flat" cmpd="sng" algn="ctr">
              <a:solidFill>
                <a:srgbClr val="A5A5A5"/>
              </a:solidFill>
              <a:prstDash val="dash"/>
              <a:round/>
            </a:ln>
            <a:effectLst/>
          </c:spPr>
        </c:majorGridlines>
        <c:title>
          <c:tx>
            <c:rich>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r>
                  <a:rPr lang="en-AU"/>
                  <a:t>Capacity difference (MW)</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000000"/>
                  </a:solidFill>
                  <a:latin typeface="Arial Narrow"/>
                  <a:ea typeface="Arial Narrow"/>
                  <a:cs typeface="Arial Narrow"/>
                </a:defRPr>
              </a:pPr>
              <a:endParaRPr lang="en-US"/>
            </a:p>
          </c:txPr>
        </c:title>
        <c:numFmt formatCode="#,##0" sourceLinked="1"/>
        <c:majorTickMark val="out"/>
        <c:minorTickMark val="none"/>
        <c:tickLblPos val="nextTo"/>
        <c:spPr>
          <a:noFill/>
          <a:ln>
            <a:solidFill>
              <a:srgbClr val="868686"/>
            </a:solidFill>
          </a:ln>
          <a:effectLst/>
        </c:spPr>
        <c:txPr>
          <a:bodyPr rot="-6000000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crossAx val="1844338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1200" b="0">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543116</xdr:colOff>
      <xdr:row>5</xdr:row>
      <xdr:rowOff>1119</xdr:rowOff>
    </xdr:from>
    <xdr:to>
      <xdr:col>14</xdr:col>
      <xdr:colOff>1226571</xdr:colOff>
      <xdr:row>30</xdr:row>
      <xdr:rowOff>78442</xdr:rowOff>
    </xdr:to>
    <xdr:sp macro="" textlink="">
      <xdr:nvSpPr>
        <xdr:cNvPr id="2" name="Rectangle 1">
          <a:extLst>
            <a:ext uri="{FF2B5EF4-FFF2-40B4-BE49-F238E27FC236}">
              <a16:creationId xmlns:a16="http://schemas.microsoft.com/office/drawing/2014/main" id="{00000000-0008-0000-0000-000002000000}"/>
            </a:ext>
          </a:extLst>
        </xdr:cNvPr>
        <xdr:cNvSpPr>
          <a:spLocks noChangeAspect="1"/>
        </xdr:cNvSpPr>
      </xdr:nvSpPr>
      <xdr:spPr>
        <a:xfrm>
          <a:off x="2981516" y="826619"/>
          <a:ext cx="6779455" cy="4204823"/>
        </a:xfrm>
        <a:custGeom>
          <a:avLst/>
          <a:gdLst>
            <a:gd name="connsiteX0" fmla="*/ 0 w 6753225"/>
            <a:gd name="connsiteY0" fmla="*/ 0 h 3400425"/>
            <a:gd name="connsiteX1" fmla="*/ 6753225 w 6753225"/>
            <a:gd name="connsiteY1" fmla="*/ 0 h 3400425"/>
            <a:gd name="connsiteX2" fmla="*/ 6753225 w 6753225"/>
            <a:gd name="connsiteY2" fmla="*/ 3400425 h 3400425"/>
            <a:gd name="connsiteX3" fmla="*/ 0 w 6753225"/>
            <a:gd name="connsiteY3" fmla="*/ 3400425 h 3400425"/>
            <a:gd name="connsiteX4" fmla="*/ 0 w 6753225"/>
            <a:gd name="connsiteY4" fmla="*/ 0 h 3400425"/>
            <a:gd name="connsiteX0" fmla="*/ 0 w 6755607"/>
            <a:gd name="connsiteY0" fmla="*/ 1197768 h 3400425"/>
            <a:gd name="connsiteX1" fmla="*/ 6755607 w 6755607"/>
            <a:gd name="connsiteY1" fmla="*/ 0 h 3400425"/>
            <a:gd name="connsiteX2" fmla="*/ 6755607 w 6755607"/>
            <a:gd name="connsiteY2" fmla="*/ 3400425 h 3400425"/>
            <a:gd name="connsiteX3" fmla="*/ 2382 w 6755607"/>
            <a:gd name="connsiteY3" fmla="*/ 3400425 h 3400425"/>
            <a:gd name="connsiteX4" fmla="*/ 0 w 6755607"/>
            <a:gd name="connsiteY4" fmla="*/ 1197768 h 34004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755607" h="3400425">
              <a:moveTo>
                <a:pt x="0" y="1197768"/>
              </a:moveTo>
              <a:lnTo>
                <a:pt x="6755607" y="0"/>
              </a:lnTo>
              <a:lnTo>
                <a:pt x="6755607" y="3400425"/>
              </a:lnTo>
              <a:lnTo>
                <a:pt x="2382" y="3400425"/>
              </a:lnTo>
              <a:lnTo>
                <a:pt x="0" y="1197768"/>
              </a:lnTo>
              <a:close/>
            </a:path>
          </a:pathLst>
        </a:custGeom>
        <a:solidFill>
          <a:srgbClr val="FFE60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chorCtr="0"/>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200">
            <a:solidFill>
              <a:schemeClr val="tx1"/>
            </a:solidFill>
          </a:endParaRPr>
        </a:p>
      </xdr:txBody>
    </xdr:sp>
    <xdr:clientData/>
  </xdr:twoCellAnchor>
  <xdr:twoCellAnchor editAs="absolute">
    <xdr:from>
      <xdr:col>5</xdr:col>
      <xdr:colOff>227966</xdr:colOff>
      <xdr:row>15</xdr:row>
      <xdr:rowOff>35014</xdr:rowOff>
    </xdr:from>
    <xdr:to>
      <xdr:col>14</xdr:col>
      <xdr:colOff>989741</xdr:colOff>
      <xdr:row>21</xdr:row>
      <xdr:rowOff>29463</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275966" y="2511514"/>
          <a:ext cx="6248175" cy="985049"/>
        </a:xfrm>
        <a:prstGeom prst="rect">
          <a:avLst/>
        </a:prstGeom>
      </xdr:spPr>
      <xdr:txBody>
        <a:bodyPr vert="horz" wrap="square" lIns="0" tIns="0" rIns="0" bIns="0" rtlCol="0" anchor="t" anchorCtr="0">
          <a:noAutofit/>
        </a:bodyPr>
        <a:lstStyle>
          <a:lvl1pPr algn="l" defTabSz="914400" rtl="0" eaLnBrk="1" latinLnBrk="0" hangingPunct="1">
            <a:lnSpc>
              <a:spcPct val="85000"/>
            </a:lnSpc>
            <a:spcBef>
              <a:spcPct val="0"/>
            </a:spcBef>
            <a:buNone/>
            <a:defRPr sz="3000" b="1" kern="1200">
              <a:solidFill>
                <a:schemeClr val="bg1"/>
              </a:solidFill>
              <a:latin typeface="+mn-lt"/>
              <a:ea typeface="+mj-ea"/>
              <a:cs typeface="Arial" pitchFamily="34" charset="0"/>
            </a:defRPr>
          </a:lvl1pPr>
        </a:lstStyle>
        <a:p>
          <a:pPr algn="l"/>
          <a:r>
            <a:rPr lang="en-US" baseline="0">
              <a:solidFill>
                <a:schemeClr val="tx1"/>
              </a:solidFill>
              <a:latin typeface="EYInterstate Light" panose="02000506000000020004" pitchFamily="2" charset="0"/>
            </a:rPr>
            <a:t>Improving Stability in South-Western NSW</a:t>
          </a:r>
          <a:endParaRPr lang="en-GB">
            <a:solidFill>
              <a:schemeClr val="tx1"/>
            </a:solidFill>
            <a:latin typeface="EYInterstate Light" panose="02000506000000020004" pitchFamily="2" charset="0"/>
          </a:endParaRPr>
        </a:p>
      </xdr:txBody>
    </xdr:sp>
    <xdr:clientData/>
  </xdr:twoCellAnchor>
  <xdr:twoCellAnchor editAs="absolute">
    <xdr:from>
      <xdr:col>5</xdr:col>
      <xdr:colOff>227966</xdr:colOff>
      <xdr:row>21</xdr:row>
      <xdr:rowOff>87709</xdr:rowOff>
    </xdr:from>
    <xdr:to>
      <xdr:col>14</xdr:col>
      <xdr:colOff>989741</xdr:colOff>
      <xdr:row>26</xdr:row>
      <xdr:rowOff>7691</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3275966" y="3554809"/>
          <a:ext cx="6248175" cy="745482"/>
        </a:xfrm>
        <a:prstGeom prst="rect">
          <a:avLst/>
        </a:prstGeom>
      </xdr:spPr>
      <xdr:txBody>
        <a:bodyPr vert="horz" wrap="square" lIns="0" tIns="0" rIns="0" bIns="0" rtlCol="0" anchor="t" anchorCtr="0">
          <a:noAutofit/>
        </a:bodyPr>
        <a:lstStyle>
          <a:lvl1pPr marL="356616" indent="-356616" algn="l" defTabSz="914400" rtl="0" eaLnBrk="1" latinLnBrk="0" hangingPunct="1">
            <a:spcBef>
              <a:spcPct val="20000"/>
            </a:spcBef>
            <a:buClr>
              <a:schemeClr val="accent2"/>
            </a:buClr>
            <a:buSzPct val="70000"/>
            <a:buFont typeface="Arial" pitchFamily="34" charset="0"/>
            <a:buChar char="►"/>
            <a:defRPr sz="2400" kern="1200">
              <a:solidFill>
                <a:schemeClr val="bg1"/>
              </a:solidFill>
              <a:latin typeface="+mn-lt"/>
              <a:ea typeface="+mn-ea"/>
              <a:cs typeface="Arial" pitchFamily="34" charset="0"/>
            </a:defRPr>
          </a:lvl1pPr>
          <a:lvl2pPr marL="713232" indent="-356616" algn="l" defTabSz="914400" rtl="0" eaLnBrk="1" latinLnBrk="0" hangingPunct="1">
            <a:spcBef>
              <a:spcPct val="20000"/>
            </a:spcBef>
            <a:buClr>
              <a:schemeClr val="accent2"/>
            </a:buClr>
            <a:buSzPct val="70000"/>
            <a:buFont typeface="Arial" pitchFamily="34" charset="0"/>
            <a:buChar char="►"/>
            <a:defRPr sz="2000" kern="1200">
              <a:solidFill>
                <a:schemeClr val="bg1"/>
              </a:solidFill>
              <a:latin typeface="+mn-lt"/>
              <a:ea typeface="+mn-ea"/>
              <a:cs typeface="Arial" pitchFamily="34" charset="0"/>
            </a:defRPr>
          </a:lvl2pPr>
          <a:lvl3pPr marL="1069848" indent="-356616" algn="l" defTabSz="914400" rtl="0" eaLnBrk="1" latinLnBrk="0" hangingPunct="1">
            <a:spcBef>
              <a:spcPct val="20000"/>
            </a:spcBef>
            <a:buClr>
              <a:schemeClr val="accent2"/>
            </a:buClr>
            <a:buSzPct val="70000"/>
            <a:buFont typeface="Arial" pitchFamily="34" charset="0"/>
            <a:buChar char="►"/>
            <a:defRPr sz="1800" kern="1200">
              <a:solidFill>
                <a:schemeClr val="bg1"/>
              </a:solidFill>
              <a:latin typeface="+mn-lt"/>
              <a:ea typeface="+mn-ea"/>
              <a:cs typeface="Arial" pitchFamily="34" charset="0"/>
            </a:defRPr>
          </a:lvl3pPr>
          <a:lvl4pPr marL="1426464"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4pPr>
          <a:lvl5pPr marL="1783080" indent="-356616" algn="l" defTabSz="914400" rtl="0" eaLnBrk="1" latinLnBrk="0" hangingPunct="1">
            <a:spcBef>
              <a:spcPct val="20000"/>
            </a:spcBef>
            <a:buClr>
              <a:schemeClr val="accent2"/>
            </a:buClr>
            <a:buSzPct val="70000"/>
            <a:buFont typeface="Arial" pitchFamily="34" charset="0"/>
            <a:buChar char="►"/>
            <a:defRPr sz="1600" kern="1200">
              <a:solidFill>
                <a:schemeClr val="bg1"/>
              </a:solidFill>
              <a:latin typeface="+mn-lt"/>
              <a:ea typeface="+mn-ea"/>
              <a:cs typeface="Arial" pitchFamily="34" charset="0"/>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pPr marL="0" lvl="0" indent="0" algn="l" defTabSz="914400" rtl="0" eaLnBrk="1" latinLnBrk="0" hangingPunct="1">
            <a:lnSpc>
              <a:spcPct val="85000"/>
            </a:lnSpc>
            <a:spcBef>
              <a:spcPct val="0"/>
            </a:spcBef>
            <a:buNone/>
          </a:pPr>
          <a:r>
            <a:rPr lang="en-US" sz="2000" b="0" kern="1200">
              <a:solidFill>
                <a:schemeClr val="tx1"/>
              </a:solidFill>
              <a:latin typeface="EYInterstate" panose="02000503020000020004" pitchFamily="2" charset="0"/>
              <a:ea typeface="+mj-ea"/>
              <a:cs typeface="Arial" pitchFamily="34" charset="0"/>
            </a:rPr>
            <a:t>PADR Market</a:t>
          </a:r>
          <a:r>
            <a:rPr lang="en-US" sz="2000" b="0" kern="1200" baseline="0">
              <a:solidFill>
                <a:schemeClr val="tx1"/>
              </a:solidFill>
              <a:latin typeface="EYInterstate" panose="02000503020000020004" pitchFamily="2" charset="0"/>
              <a:ea typeface="+mj-ea"/>
              <a:cs typeface="Arial" pitchFamily="34" charset="0"/>
            </a:rPr>
            <a:t> Modelling Results</a:t>
          </a:r>
        </a:p>
        <a:p>
          <a:pPr marL="0" lvl="0" indent="0" algn="l" defTabSz="914400" rtl="0" eaLnBrk="1" latinLnBrk="0" hangingPunct="1">
            <a:lnSpc>
              <a:spcPct val="85000"/>
            </a:lnSpc>
            <a:spcBef>
              <a:spcPct val="0"/>
            </a:spcBef>
            <a:buNone/>
          </a:pPr>
          <a:endParaRPr lang="en-US" sz="1800" b="0" kern="1200" baseline="0">
            <a:solidFill>
              <a:schemeClr val="tx1"/>
            </a:solidFill>
            <a:latin typeface="EYInterstate" panose="02000503020000020004" pitchFamily="2" charset="0"/>
            <a:ea typeface="+mj-ea"/>
            <a:cs typeface="Arial" pitchFamily="34" charset="0"/>
          </a:endParaRPr>
        </a:p>
        <a:p>
          <a:pPr marL="0" lvl="0" indent="0" algn="l" defTabSz="914400" rtl="0" eaLnBrk="1" latinLnBrk="0" hangingPunct="1">
            <a:lnSpc>
              <a:spcPct val="85000"/>
            </a:lnSpc>
            <a:spcBef>
              <a:spcPct val="0"/>
            </a:spcBef>
            <a:buNone/>
          </a:pPr>
          <a:r>
            <a:rPr lang="en-US" sz="1800" b="1" kern="1200" baseline="0">
              <a:solidFill>
                <a:sysClr val="windowText" lastClr="000000"/>
              </a:solidFill>
              <a:latin typeface="EYInterstate" panose="02000503020000020004" pitchFamily="2" charset="0"/>
              <a:ea typeface="+mj-ea"/>
              <a:cs typeface="Arial" pitchFamily="34" charset="0"/>
            </a:rPr>
            <a:t>TransGrid</a:t>
          </a:r>
          <a:r>
            <a:rPr lang="en-US" sz="1800" b="0" kern="1200" baseline="0">
              <a:solidFill>
                <a:sysClr val="windowText" lastClr="000000"/>
              </a:solidFill>
              <a:latin typeface="EYInterstate" panose="02000503020000020004" pitchFamily="2" charset="0"/>
              <a:ea typeface="+mj-ea"/>
              <a:cs typeface="Arial" pitchFamily="34" charset="0"/>
            </a:rPr>
            <a:t> | 22 September 2021</a:t>
          </a:r>
          <a:endParaRPr lang="en-GB" sz="1800" b="0" kern="1200">
            <a:solidFill>
              <a:sysClr val="windowText" lastClr="000000"/>
            </a:solidFill>
            <a:latin typeface="EYInterstate" panose="02000503020000020004" pitchFamily="2" charset="0"/>
            <a:ea typeface="+mj-ea"/>
            <a:cs typeface="Arial" pitchFamily="34" charset="0"/>
          </a:endParaRPr>
        </a:p>
      </xdr:txBody>
    </xdr:sp>
    <xdr:clientData/>
  </xdr:twoCellAnchor>
  <xdr:twoCellAnchor editAs="oneCell">
    <xdr:from>
      <xdr:col>14</xdr:col>
      <xdr:colOff>236225</xdr:colOff>
      <xdr:row>37</xdr:row>
      <xdr:rowOff>5428</xdr:rowOff>
    </xdr:from>
    <xdr:to>
      <xdr:col>14</xdr:col>
      <xdr:colOff>1236096</xdr:colOff>
      <xdr:row>44</xdr:row>
      <xdr:rowOff>129888</xdr:rowOff>
    </xdr:to>
    <xdr:pic>
      <xdr:nvPicPr>
        <xdr:cNvPr id="5" name="Picture 4">
          <a:extLst>
            <a:ext uri="{FF2B5EF4-FFF2-40B4-BE49-F238E27FC236}">
              <a16:creationId xmlns:a16="http://schemas.microsoft.com/office/drawing/2014/main" id="{00000000-0008-0000-0000-000005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70625" y="6114128"/>
          <a:ext cx="999871" cy="1280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21167</xdr:rowOff>
    </xdr:from>
    <xdr:to>
      <xdr:col>6</xdr:col>
      <xdr:colOff>228075</xdr:colOff>
      <xdr:row>17</xdr:row>
      <xdr:rowOff>11122</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44</xdr:row>
      <xdr:rowOff>0</xdr:rowOff>
    </xdr:from>
    <xdr:to>
      <xdr:col>6</xdr:col>
      <xdr:colOff>228075</xdr:colOff>
      <xdr:row>58</xdr:row>
      <xdr:rowOff>173400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6</xdr:col>
      <xdr:colOff>228075</xdr:colOff>
      <xdr:row>37</xdr:row>
      <xdr:rowOff>173400</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TasNetworks\7.%20Marinus%20PACR%202021\Annual%20outcome%20workbooks\EY%20results%20workbook%20(FY27-30)%20-%20Main%202020_11_06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Regional%20yearly%20NPV%20comparison%202020_10_28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yaustralia-my.sharepoint.com/personal/damien_slinger_au_ey_com/Documents/Desktop/Marinus/EY%20results%20workbook%20(FY31-34)%20-%20Main%202020_11_06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27_30_Generation"/>
      <sheetName val="M27_30_Capacity"/>
      <sheetName val="M27_30_VOM Cost"/>
      <sheetName val="M27_30_FOM Cost"/>
      <sheetName val="M27_30_Fuel Cost"/>
      <sheetName val="M27_30_Build Cost"/>
      <sheetName val="M27_30_REHAB Cost"/>
      <sheetName val="M27_30_REZ Tx Cost"/>
      <sheetName val="M27_30_USE+DSP Cost"/>
      <sheetName val="M27_30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row r="5">
          <cell r="A5" t="str">
            <v>2021-22</v>
          </cell>
        </row>
      </sheetData>
      <sheetData sheetId="5"/>
      <sheetData sheetId="6"/>
      <sheetData sheetId="7"/>
      <sheetData sheetId="8"/>
      <sheetData sheetId="9"/>
      <sheetData sheetId="10"/>
      <sheetData sheetId="11"/>
      <sheetData sheetId="12"/>
      <sheetData sheetId="13"/>
      <sheetData sheetId="14">
        <row r="9">
          <cell r="C9">
            <v>1.5838750654978144E-3</v>
          </cell>
          <cell r="D9">
            <v>1.734430042596451E-3</v>
          </cell>
          <cell r="E9">
            <v>1.7971371992661204E-3</v>
          </cell>
          <cell r="F9">
            <v>2.0652093234714529E-3</v>
          </cell>
          <cell r="G9">
            <v>2.888863633320402E-3</v>
          </cell>
          <cell r="H9">
            <v>6.5242592912347474E-3</v>
          </cell>
          <cell r="I9">
            <v>6.3069704879774044E-3</v>
          </cell>
          <cell r="J9">
            <v>40410.324613368059</v>
          </cell>
          <cell r="K9">
            <v>38158.946973417849</v>
          </cell>
          <cell r="L9">
            <v>37619.543646780337</v>
          </cell>
          <cell r="M9">
            <v>45808.907919399942</v>
          </cell>
          <cell r="N9">
            <v>76963.010302480252</v>
          </cell>
          <cell r="O9">
            <v>80153.51838443325</v>
          </cell>
          <cell r="P9">
            <v>76827.152073867692</v>
          </cell>
          <cell r="Q9">
            <v>87474.755626818791</v>
          </cell>
          <cell r="R9">
            <v>91069.842730946781</v>
          </cell>
          <cell r="S9">
            <v>128846.22936806329</v>
          </cell>
          <cell r="T9">
            <v>125220.58944249987</v>
          </cell>
          <cell r="U9">
            <v>129273.46595985502</v>
          </cell>
          <cell r="V9">
            <v>135237.62705461518</v>
          </cell>
          <cell r="W9">
            <v>153396.83038803071</v>
          </cell>
        </row>
      </sheetData>
      <sheetData sheetId="15">
        <row r="9">
          <cell r="C9">
            <v>4.9225452599999994E-3</v>
          </cell>
          <cell r="D9">
            <v>4.9119135199999992E-3</v>
          </cell>
          <cell r="E9">
            <v>34.259585666429999</v>
          </cell>
          <cell r="F9">
            <v>202.490346619626</v>
          </cell>
          <cell r="G9">
            <v>3.3102710121799999</v>
          </cell>
          <cell r="H9">
            <v>1.6283453937999999</v>
          </cell>
          <cell r="I9">
            <v>5.0652539999999999E-3</v>
          </cell>
          <cell r="J9">
            <v>31859.166606874074</v>
          </cell>
          <cell r="K9">
            <v>399.31519456642002</v>
          </cell>
          <cell r="L9">
            <v>3.7412001020600001</v>
          </cell>
          <cell r="M9">
            <v>5.0866619399999998E-3</v>
          </cell>
          <cell r="N9">
            <v>1286.5756141475599</v>
          </cell>
          <cell r="O9">
            <v>16455.244189173241</v>
          </cell>
          <cell r="P9">
            <v>325.91855643662001</v>
          </cell>
          <cell r="Q9">
            <v>2040.3816423662599</v>
          </cell>
          <cell r="R9">
            <v>8885.5388511935707</v>
          </cell>
          <cell r="S9">
            <v>12112.85392333717</v>
          </cell>
          <cell r="T9">
            <v>5.1222101899999987E-3</v>
          </cell>
          <cell r="U9">
            <v>9287.8414240571692</v>
          </cell>
          <cell r="V9">
            <v>109.0579590595799</v>
          </cell>
          <cell r="W9">
            <v>7997.2542846307606</v>
          </cell>
        </row>
      </sheetData>
      <sheetData sheetId="16">
        <row r="5">
          <cell r="C5">
            <v>1204.8681408698501</v>
          </cell>
          <cell r="D5">
            <v>1108.8751908962402</v>
          </cell>
          <cell r="E5">
            <v>1305.1724713738399</v>
          </cell>
          <cell r="F5">
            <v>930.79623559999993</v>
          </cell>
          <cell r="G5">
            <v>457.55107300000003</v>
          </cell>
          <cell r="H5">
            <v>653.04653399999995</v>
          </cell>
          <cell r="I5">
            <v>620.02247900000009</v>
          </cell>
          <cell r="J5">
            <v>716.00648000000001</v>
          </cell>
          <cell r="K5">
            <v>794.22271999999998</v>
          </cell>
          <cell r="L5">
            <v>1056.71569</v>
          </cell>
          <cell r="M5">
            <v>1333.7173699999998</v>
          </cell>
          <cell r="N5">
            <v>1349.9251299999999</v>
          </cell>
          <cell r="O5">
            <v>1369.4847749999999</v>
          </cell>
          <cell r="P5">
            <v>1563.109616</v>
          </cell>
          <cell r="Q5">
            <v>1655.368234</v>
          </cell>
          <cell r="R5">
            <v>1671.7901899999999</v>
          </cell>
          <cell r="S5">
            <v>1540.8167900000001</v>
          </cell>
          <cell r="T5">
            <v>1525.8792900000001</v>
          </cell>
          <cell r="U5">
            <v>1455.2609959999997</v>
          </cell>
          <cell r="V5">
            <v>1549.0751299999999</v>
          </cell>
          <cell r="W5">
            <v>1349.0279100000002</v>
          </cell>
        </row>
      </sheetData>
      <sheetData sheetId="17"/>
      <sheetData sheetId="18"/>
      <sheetData sheetId="19"/>
      <sheetData sheetId="20"/>
      <sheetData sheetId="21"/>
      <sheetData sheetId="22"/>
      <sheetData sheetId="23"/>
      <sheetData sheetId="24">
        <row r="9">
          <cell r="C9">
            <v>9.7816777102889422E-4</v>
          </cell>
          <cell r="D9">
            <v>1.0688623492945647E-3</v>
          </cell>
          <cell r="E9">
            <v>1.1081104599354394E-3</v>
          </cell>
          <cell r="F9">
            <v>1.2696678419595469E-3</v>
          </cell>
          <cell r="G9">
            <v>1.7676949215797817E-3</v>
          </cell>
          <cell r="H9">
            <v>2.7065237696208217E-3</v>
          </cell>
          <cell r="I9">
            <v>2.641973520965857E-3</v>
          </cell>
          <cell r="J9">
            <v>35994.894120366072</v>
          </cell>
          <cell r="K9">
            <v>33989.513004522858</v>
          </cell>
          <cell r="L9">
            <v>32698.256494258647</v>
          </cell>
          <cell r="M9">
            <v>41208.352689381587</v>
          </cell>
          <cell r="N9">
            <v>64388.61993507111</v>
          </cell>
          <cell r="O9">
            <v>69485.979282190427</v>
          </cell>
          <cell r="P9">
            <v>65614.711382637819</v>
          </cell>
          <cell r="Q9">
            <v>71592.258899236767</v>
          </cell>
          <cell r="R9">
            <v>74653.352172212952</v>
          </cell>
          <cell r="S9">
            <v>112753.58873245893</v>
          </cell>
          <cell r="T9">
            <v>108997.8589293074</v>
          </cell>
          <cell r="U9">
            <v>111641.08435549994</v>
          </cell>
          <cell r="V9">
            <v>112722.2571110508</v>
          </cell>
          <cell r="W9">
            <v>131672.06652004065</v>
          </cell>
        </row>
      </sheetData>
      <sheetData sheetId="25">
        <row r="9">
          <cell r="C9">
            <v>3.0174366789999991E-3</v>
          </cell>
          <cell r="D9">
            <v>3.0110325209999995E-3</v>
          </cell>
          <cell r="E9">
            <v>34.257661736801005</v>
          </cell>
          <cell r="F9">
            <v>207.994241940156</v>
          </cell>
          <cell r="G9">
            <v>4.2760118288149993</v>
          </cell>
          <cell r="H9">
            <v>3.0854676199999981E-3</v>
          </cell>
          <cell r="I9">
            <v>3.1050171789999978E-3</v>
          </cell>
          <cell r="J9">
            <v>32185.485755644368</v>
          </cell>
          <cell r="K9">
            <v>436.16353232415196</v>
          </cell>
          <cell r="L9">
            <v>3.7392361675010002</v>
          </cell>
          <cell r="M9">
            <v>195.82826125222002</v>
          </cell>
          <cell r="N9">
            <v>1286.5736690561162</v>
          </cell>
          <cell r="O9">
            <v>21486.827113631163</v>
          </cell>
          <cell r="P9">
            <v>197.25640570617298</v>
          </cell>
          <cell r="Q9">
            <v>3164.3993309542357</v>
          </cell>
          <cell r="R9">
            <v>10207.769825416424</v>
          </cell>
          <cell r="S9">
            <v>11525.752435625696</v>
          </cell>
          <cell r="T9">
            <v>9.3296549431100022</v>
          </cell>
          <cell r="U9">
            <v>22332.904082719982</v>
          </cell>
          <cell r="V9">
            <v>80.697803431978997</v>
          </cell>
          <cell r="W9">
            <v>8052.0042854523736</v>
          </cell>
        </row>
      </sheetData>
      <sheetData sheetId="26">
        <row r="5">
          <cell r="C5">
            <v>1202.47692963043</v>
          </cell>
          <cell r="D5">
            <v>1091.0377197374598</v>
          </cell>
          <cell r="E5">
            <v>1302.1242198888599</v>
          </cell>
          <cell r="F5">
            <v>933.12676329999999</v>
          </cell>
          <cell r="G5">
            <v>498.59118799999999</v>
          </cell>
          <cell r="H5">
            <v>712.21125399999994</v>
          </cell>
          <cell r="I5">
            <v>703.04521</v>
          </cell>
          <cell r="J5">
            <v>870.98815000000002</v>
          </cell>
          <cell r="K5">
            <v>1005.3009939999999</v>
          </cell>
          <cell r="L5">
            <v>1250.8458400000002</v>
          </cell>
          <cell r="M5">
            <v>1554.4141400000001</v>
          </cell>
          <cell r="N5">
            <v>1701.6508399999998</v>
          </cell>
          <cell r="O5">
            <v>1693.827</v>
          </cell>
          <cell r="P5">
            <v>1748.6726400000002</v>
          </cell>
          <cell r="Q5">
            <v>1668.9315299999998</v>
          </cell>
          <cell r="R5">
            <v>1827.01404</v>
          </cell>
          <cell r="S5">
            <v>1478.05756</v>
          </cell>
          <cell r="T5">
            <v>1585.952</v>
          </cell>
          <cell r="U5">
            <v>1424.98489</v>
          </cell>
          <cell r="V5">
            <v>1249.6846560000001</v>
          </cell>
          <cell r="W5">
            <v>1202.3411299999998</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Macro"/>
      <sheetName val="Case assumptions"/>
      <sheetName val="Scenario effects"/>
      <sheetName val="Annual CF Case 1"/>
      <sheetName val="Annual CF Case 2"/>
      <sheetName val="Annual GWh Case 1"/>
      <sheetName val="Annual GWh Case 2"/>
      <sheetName val="Annual GWh Spill Case 1"/>
      <sheetName val="Annual GWh Spill Case 2"/>
      <sheetName val="NPV Case 1"/>
      <sheetName val="NPV Case 2"/>
      <sheetName val="NPV compare #1#"/>
      <sheetName val="Annual region NPV Case 1"/>
      <sheetName val="Annual region NPV Case 2"/>
      <sheetName val="Annual region NPV compare #1#"/>
      <sheetName val="Region NPV yearly Case 1"/>
      <sheetName val="Region NPV yearly Case 2"/>
      <sheetName val="Region NPV yearly compare #1#"/>
      <sheetName val="Annual tech NPV Case 1"/>
      <sheetName val="Annual tech NPV Case 2"/>
      <sheetName val="Annual tech NPV compare #1#"/>
      <sheetName val="Tech NPV yearly Case 1"/>
      <sheetName val="Tech NPV yearly Case 2"/>
      <sheetName val="Tech NPV yearly compare #1#"/>
      <sheetName val="Generation Case 1"/>
      <sheetName val="Generation Case 2"/>
      <sheetName val="Generation compare #1#"/>
      <sheetName val="Gen - Node-REZ Case 1"/>
      <sheetName val="Gen - Node-REZ Case 2"/>
      <sheetName val="Gen - Node-REZ compare #1#"/>
      <sheetName val="NEM capacity Case 1"/>
      <sheetName val="NEM capacity Case 2"/>
      <sheetName val="NEM capacity compare #1#"/>
      <sheetName val="Node-REZ capacity Case 1"/>
      <sheetName val="Node-REZ capacity Case 2"/>
      <sheetName val="Node-REZ capacity compare #1#"/>
      <sheetName val="Auto capacity Case 1"/>
      <sheetName val="Auto capacity Case 2"/>
      <sheetName val="Auto capacity compare #1#"/>
      <sheetName val="Auto REZ overview Case 1"/>
      <sheetName val="Auto REZ overview Case 2"/>
      <sheetName val="Auto REZ overview compare #1#"/>
      <sheetName val="Proxy price Case 1"/>
      <sheetName val="Proxy price Case 2"/>
      <sheetName val="Proxy price compare #1#"/>
      <sheetName val="Proxy price hourly Case 1"/>
      <sheetName val="Proxy price hourly Case 2"/>
      <sheetName val="Proxy price hourly compare #1#"/>
      <sheetName val="Energy flow Case 1"/>
      <sheetName val="Energy flow Case 2"/>
      <sheetName val="Energy flow compare #1#"/>
      <sheetName val="USE Case 1"/>
      <sheetName val="USE Case 2"/>
      <sheetName val="USE compare #1#"/>
      <sheetName val="Emissions Case 1"/>
      <sheetName val="Emissions Case 2"/>
      <sheetName val="Emissions compare #1#"/>
      <sheetName val="NSW to QLD Case 1"/>
      <sheetName val="NSW to QLD Case 2"/>
      <sheetName val="VIC to NSW Case 1"/>
      <sheetName val="VIC to NSW Case 2"/>
      <sheetName val="VIC to SA Case 1"/>
      <sheetName val="VIC to SA Case 2"/>
      <sheetName val="NSW to SA Case 1"/>
      <sheetName val="NSW to SA Case 2"/>
      <sheetName val="TAS to VIC Case 1"/>
      <sheetName val="TAS to VIC Case 2"/>
      <sheetName val="1_AnnualGenerationAG"/>
      <sheetName val="1_AnnualGenerationSO"/>
      <sheetName val="1_AnnualGeneration"/>
      <sheetName val="1_AnnualSpill"/>
      <sheetName val="1_AnnualCapacity"/>
      <sheetName val="1_DurationData"/>
      <sheetName val="1_TODLink"/>
      <sheetName val="1_AnnualLink"/>
      <sheetName val="1_AnnualNodeSummary"/>
      <sheetName val="1_TODNodeSummary"/>
      <sheetName val="1_DemandSummary"/>
      <sheetName val="1_AnnualDemandMax"/>
      <sheetName val="1_NPVall"/>
      <sheetName val="1_Emissions"/>
      <sheetName val="1_BuildLimits"/>
      <sheetName val="1_CF"/>
      <sheetName val="1_REZTransmissionLimits"/>
      <sheetName val="1_AssumedCapacity"/>
      <sheetName val="2_AnnualGenerationAG"/>
      <sheetName val="2_AnnualGenerationSO"/>
      <sheetName val="2_AnnualGeneration"/>
      <sheetName val="2_AnnualSpill"/>
      <sheetName val="2_AnnualCapacity"/>
      <sheetName val="2_DurationData"/>
      <sheetName val="2_TODLink"/>
      <sheetName val="2_AnnualLink"/>
      <sheetName val="2_AnnualNodeSummary"/>
      <sheetName val="2_TODNodeSummary"/>
      <sheetName val="2_DemandSummary"/>
      <sheetName val="2_AnnualDemandMax"/>
      <sheetName val="2_NPVall"/>
      <sheetName val="2_Emissions"/>
      <sheetName val="2_BuildLimits"/>
      <sheetName val="2_CF"/>
      <sheetName val="2_REZTransmissionLimits"/>
      <sheetName val="2_AssumedCapacity"/>
    </sheetNames>
    <sheetDataSet>
      <sheetData sheetId="0"/>
      <sheetData sheetId="1">
        <row r="3">
          <cell r="B3" t="str">
            <v>\\rc-sql7.rc.lan\tsirp\TasNetworks\PACR\2020_06_16_RST_TEST\Results\Marinus_2020-06-16a_AlternativeRST_Central\EC70\TS-IRP_summary_code\Files_for_excel</v>
          </cell>
          <cell r="D3" t="str">
            <v>Central</v>
          </cell>
          <cell r="K3" t="str">
            <v>TAS1</v>
          </cell>
          <cell r="L3" t="str">
            <v>TAS1 - Tasmania Midlands</v>
          </cell>
        </row>
        <row r="4">
          <cell r="B4" t="str">
            <v>\\rc-sql7.rc.lan\tsirp\TasNetworks\PACR\2020_06_16_RST_TEST\Results\Marinus_2020-06-16a_AlternativeRST_Slow Change\EC70\TS-IRP_summary_code\Files_for_excel</v>
          </cell>
          <cell r="D4" t="str">
            <v>Slow</v>
          </cell>
          <cell r="W4" t="str">
            <v>rooftopPV</v>
          </cell>
        </row>
        <row r="5">
          <cell r="B5">
            <v>0</v>
          </cell>
          <cell r="D5">
            <v>0</v>
          </cell>
          <cell r="G5" t="str">
            <v>N-Q-MNSP1</v>
          </cell>
          <cell r="J5" t="str">
            <v>NSW1</v>
          </cell>
          <cell r="K5" t="str">
            <v>NSW1</v>
          </cell>
          <cell r="L5" t="str">
            <v>NSW1 - Broken Hill</v>
          </cell>
        </row>
        <row r="6">
          <cell r="B6">
            <v>0</v>
          </cell>
          <cell r="D6">
            <v>0</v>
          </cell>
          <cell r="G6" t="str">
            <v>QNI</v>
          </cell>
          <cell r="J6" t="str">
            <v>QLD1</v>
          </cell>
          <cell r="K6" t="str">
            <v>QLD1</v>
          </cell>
          <cell r="L6" t="str">
            <v>NSW1 - Central West NSW</v>
          </cell>
          <cell r="U6" t="str">
            <v>As-Generated</v>
          </cell>
        </row>
        <row r="7">
          <cell r="B7">
            <v>0</v>
          </cell>
          <cell r="D7">
            <v>0</v>
          </cell>
          <cell r="G7" t="str">
            <v>SWNSW-SA1</v>
          </cell>
          <cell r="J7" t="str">
            <v>VIC1</v>
          </cell>
          <cell r="K7" t="str">
            <v>VIC1</v>
          </cell>
          <cell r="L7" t="str">
            <v>NSW1 - Cooma-Monaro</v>
          </cell>
          <cell r="U7" t="str">
            <v>Sent-Out</v>
          </cell>
        </row>
        <row r="8">
          <cell r="B8">
            <v>0</v>
          </cell>
          <cell r="D8">
            <v>0</v>
          </cell>
          <cell r="G8" t="str">
            <v>T-V-MNSP1</v>
          </cell>
          <cell r="J8" t="str">
            <v>SA1</v>
          </cell>
          <cell r="K8" t="str">
            <v>SA1</v>
          </cell>
          <cell r="L8" t="str">
            <v>NSW1 - New England</v>
          </cell>
        </row>
        <row r="9">
          <cell r="B9">
            <v>0</v>
          </cell>
          <cell r="D9">
            <v>0</v>
          </cell>
          <cell r="G9" t="str">
            <v>V-S-MNSP1</v>
          </cell>
          <cell r="J9" t="str">
            <v>TAS1</v>
          </cell>
          <cell r="K9" t="str">
            <v>TAS1</v>
          </cell>
          <cell r="L9" t="str">
            <v>NSW1 - North West NSW</v>
          </cell>
          <cell r="Z9" t="str">
            <v>Existing</v>
          </cell>
          <cell r="AA9" t="str">
            <v>NE</v>
          </cell>
        </row>
        <row r="10">
          <cell r="B10">
            <v>0</v>
          </cell>
          <cell r="D10">
            <v>0</v>
          </cell>
          <cell r="G10" t="str">
            <v>V-SA</v>
          </cell>
          <cell r="J10">
            <v>0</v>
          </cell>
          <cell r="K10">
            <v>0</v>
          </cell>
          <cell r="L10" t="str">
            <v>NSW1 - South West NSW</v>
          </cell>
        </row>
        <row r="11">
          <cell r="B11">
            <v>0</v>
          </cell>
          <cell r="D11">
            <v>0</v>
          </cell>
          <cell r="G11" t="str">
            <v>VIC1-CAN</v>
          </cell>
          <cell r="L11" t="str">
            <v>NSW1 - Southern NSW Tablelands</v>
          </cell>
        </row>
        <row r="12">
          <cell r="B12">
            <v>0</v>
          </cell>
          <cell r="D12">
            <v>0</v>
          </cell>
          <cell r="G12" t="str">
            <v>VIC1-SWNSW</v>
          </cell>
          <cell r="L12" t="str">
            <v>NSW1 - Tumut</v>
          </cell>
        </row>
        <row r="13">
          <cell r="B13">
            <v>0</v>
          </cell>
          <cell r="D13">
            <v>0</v>
          </cell>
          <cell r="G13" t="str">
            <v>VIC1-SWNSW_SL</v>
          </cell>
          <cell r="L13" t="str">
            <v>NSW1 - Wagga Wagga</v>
          </cell>
        </row>
        <row r="14">
          <cell r="B14">
            <v>0</v>
          </cell>
          <cell r="D14">
            <v>0</v>
          </cell>
          <cell r="G14">
            <v>0</v>
          </cell>
          <cell r="L14" t="str">
            <v>QLD1 - Barcaldine</v>
          </cell>
        </row>
        <row r="15">
          <cell r="B15">
            <v>0</v>
          </cell>
          <cell r="D15">
            <v>0</v>
          </cell>
          <cell r="L15" t="str">
            <v>QLD1 - Darling Downs</v>
          </cell>
        </row>
        <row r="16">
          <cell r="B16">
            <v>0</v>
          </cell>
          <cell r="D16">
            <v>0</v>
          </cell>
          <cell r="L16" t="str">
            <v>QLD1 - Far North QLD</v>
          </cell>
        </row>
        <row r="17">
          <cell r="L17" t="str">
            <v>QLD1 - Fitzroy</v>
          </cell>
        </row>
        <row r="18">
          <cell r="B18" t="str">
            <v>Case 2</v>
          </cell>
          <cell r="L18" t="str">
            <v>QLD1 - Isaac</v>
          </cell>
        </row>
        <row r="19">
          <cell r="B19">
            <v>0</v>
          </cell>
          <cell r="L19" t="str">
            <v>QLD1 - North Qld Clean Energy Hub</v>
          </cell>
        </row>
        <row r="20">
          <cell r="B20">
            <v>0</v>
          </cell>
          <cell r="L20" t="str">
            <v>QLD1 - Northern Qld</v>
          </cell>
        </row>
        <row r="21">
          <cell r="B21">
            <v>0</v>
          </cell>
          <cell r="L21" t="str">
            <v>QLD1 - Wide Bay</v>
          </cell>
        </row>
        <row r="22">
          <cell r="B22">
            <v>0</v>
          </cell>
          <cell r="L22" t="str">
            <v>SA1 - Eastern Eyre Peninsula</v>
          </cell>
        </row>
        <row r="23">
          <cell r="B23">
            <v>0</v>
          </cell>
          <cell r="L23" t="str">
            <v>SA1 - Leigh Creek</v>
          </cell>
        </row>
        <row r="24">
          <cell r="B24">
            <v>0</v>
          </cell>
          <cell r="L24" t="str">
            <v>SA1 - Mid-North SA</v>
          </cell>
        </row>
        <row r="25">
          <cell r="B25">
            <v>0</v>
          </cell>
          <cell r="L25" t="str">
            <v>SA1 - Mid-North South Australia_MN</v>
          </cell>
        </row>
        <row r="26">
          <cell r="L26" t="str">
            <v>SA1 - Northern SA</v>
          </cell>
        </row>
        <row r="27">
          <cell r="L27" t="str">
            <v>SA1 - Riverland</v>
          </cell>
        </row>
        <row r="28">
          <cell r="B28">
            <v>2050</v>
          </cell>
          <cell r="L28" t="str">
            <v>SA1 - South East SA</v>
          </cell>
        </row>
        <row r="29">
          <cell r="B29">
            <v>5.8999999999999997E-2</v>
          </cell>
          <cell r="L29" t="str">
            <v>SA1 - Western Eyre Peninsula</v>
          </cell>
        </row>
        <row r="30">
          <cell r="B30">
            <v>1</v>
          </cell>
          <cell r="L30" t="str">
            <v>SA1 - Yorke Peninsula</v>
          </cell>
        </row>
        <row r="31">
          <cell r="B31" t="str">
            <v>NEM</v>
          </cell>
          <cell r="L31" t="str">
            <v>TAS1 - North East Tasmania</v>
          </cell>
        </row>
        <row r="32">
          <cell r="B32">
            <v>0.1</v>
          </cell>
          <cell r="L32" t="str">
            <v>TAS1 - North West Tasmania</v>
          </cell>
        </row>
        <row r="33">
          <cell r="B33">
            <v>43647</v>
          </cell>
          <cell r="L33" t="str">
            <v>TAS1 - Tasmania Midlands</v>
          </cell>
        </row>
        <row r="34">
          <cell r="B34">
            <v>87</v>
          </cell>
          <cell r="L34" t="str">
            <v>VIC1 - Central North Vic</v>
          </cell>
        </row>
        <row r="35">
          <cell r="L35" t="str">
            <v>VIC1 - Gippsland</v>
          </cell>
        </row>
        <row r="36">
          <cell r="B36">
            <v>100</v>
          </cell>
          <cell r="L36" t="str">
            <v>VIC1 - Murray River</v>
          </cell>
        </row>
        <row r="37">
          <cell r="L37" t="str">
            <v>VIC1 - Ovens Murray</v>
          </cell>
        </row>
        <row r="38">
          <cell r="L38" t="str">
            <v>VIC1 - South West Victoria</v>
          </cell>
        </row>
        <row r="39">
          <cell r="L39" t="str">
            <v>VIC1 - Western Victoria</v>
          </cell>
        </row>
        <row r="47">
          <cell r="B47" t="str">
            <v>Annual_Capacity</v>
          </cell>
        </row>
        <row r="48">
          <cell r="B48" t="str">
            <v>Annual_GenerationAG</v>
          </cell>
        </row>
        <row r="49">
          <cell r="B49" t="str">
            <v>Annual_GenerationSO</v>
          </cell>
        </row>
        <row r="50">
          <cell r="B50" t="str">
            <v>Duration_Link</v>
          </cell>
        </row>
        <row r="51">
          <cell r="B51" t="str">
            <v>TOD_Link</v>
          </cell>
        </row>
        <row r="52">
          <cell r="B52" t="str">
            <v>Annual_Link</v>
          </cell>
        </row>
        <row r="53">
          <cell r="B53" t="str">
            <v>Annual_Node details</v>
          </cell>
        </row>
        <row r="54">
          <cell r="B54" t="str">
            <v>TOD_NodePoolPrice</v>
          </cell>
        </row>
        <row r="55">
          <cell r="B55" t="str">
            <v>Annual_NPV_agg</v>
          </cell>
        </row>
        <row r="56">
          <cell r="B56" t="str">
            <v>EnergyConstraints</v>
          </cell>
        </row>
        <row r="57">
          <cell r="B57" t="str">
            <v>AnnualMax_Node demand</v>
          </cell>
        </row>
        <row r="58">
          <cell r="B58" t="str">
            <v>DemandSummary</v>
          </cell>
        </row>
        <row r="59">
          <cell r="B59" t="str">
            <v>Annual_Spill_Wind_Solar_Hydro</v>
          </cell>
        </row>
        <row r="60">
          <cell r="B60" t="str">
            <v>AssumedCapacity</v>
          </cell>
        </row>
        <row r="61">
          <cell r="B61" t="str">
            <v>CF</v>
          </cell>
        </row>
        <row r="62">
          <cell r="B62" t="str">
            <v>REZTransmissionLimits</v>
          </cell>
        </row>
        <row r="63">
          <cell r="B63" t="str">
            <v>BuildLimits</v>
          </cell>
        </row>
        <row r="64">
          <cell r="B64">
            <v>0</v>
          </cell>
        </row>
        <row r="65">
          <cell r="B65">
            <v>0</v>
          </cell>
        </row>
        <row r="66">
          <cell r="B66">
            <v>0</v>
          </cell>
        </row>
        <row r="67">
          <cell r="B67">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AL7">
            <v>0</v>
          </cell>
        </row>
      </sheetData>
      <sheetData sheetId="17">
        <row r="7">
          <cell r="AL7">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N1">
            <v>9.4436709627165102E-4</v>
          </cell>
        </row>
      </sheetData>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notes"/>
      <sheetName val="Abbreviations and notes"/>
      <sheetName val="Main"/>
      <sheetName val="!!DELETE ME!! - Data checks"/>
      <sheetName val="!! DELETE ME!! - Workbook Check"/>
      <sheetName val="---Compare options---"/>
      <sheetName val="BaseCase_Generation"/>
      <sheetName val="BaseCase_Capacity"/>
      <sheetName val="BaseCase_VOM Cost"/>
      <sheetName val="BaseCase_FOM Cost"/>
      <sheetName val="BaseCase_Fuel Cost"/>
      <sheetName val="BaseCase_Build Cost"/>
      <sheetName val="BaseCase_REHAB Cost"/>
      <sheetName val="BaseCase_REZ Tx Cost"/>
      <sheetName val="BaseCase_USE+DSP Cost"/>
      <sheetName val="BaseCase_SyncCon Cost"/>
      <sheetName val="M31_34_Generation"/>
      <sheetName val="M31_34_Capacity"/>
      <sheetName val="M31_34_VOM Cost"/>
      <sheetName val="M31_34_FOM Cost"/>
      <sheetName val="M31_34_Fuel Cost"/>
      <sheetName val="M31_34_Build Cost"/>
      <sheetName val="M31_34_REHAB Cost"/>
      <sheetName val="M31_34_REZ Tx Cost"/>
      <sheetName val="M31_34_USE+DSP Cost"/>
      <sheetName val="M31_34_SyncCon Cost"/>
      <sheetName val="1_NPVall"/>
      <sheetName val="1_GenSO"/>
      <sheetName val="1_Cap"/>
      <sheetName val="1_NSCap"/>
      <sheetName val="1_DemandSum"/>
      <sheetName val="2_NPVall"/>
      <sheetName val="2_GenSO"/>
      <sheetName val="2_Cap"/>
      <sheetName val="2_NSCap"/>
      <sheetName val="2_DemandSum"/>
      <sheetName val="ESS_Charge_GWh"/>
      <sheetName val="ESS_Discharge_GWh"/>
      <sheetName val="NPVall_Slow"/>
      <sheetName val="GenSO_Slow"/>
      <sheetName val="Cap_Slow"/>
      <sheetName val="NSCap_Slow"/>
      <sheetName val="DemandSum_Slow"/>
      <sheetName val="NPVall_Slow FY27-30"/>
      <sheetName val="GenSO_Slow FY27-30"/>
      <sheetName val="Cap_Slow FY27-30"/>
      <sheetName val="NSCap_Slow FY27-30"/>
      <sheetName val="DemandSum_Slow FY27-30"/>
      <sheetName val="NPVall_Slow FY31-34"/>
      <sheetName val="GenSO_Slow FY31-34"/>
      <sheetName val="Cap_Slow FY31-34"/>
      <sheetName val="NSCap_Slow FY31-34"/>
      <sheetName val="DemandSum_Slow FY31-34"/>
      <sheetName val="NPVall_Central"/>
      <sheetName val="GenSO_Central"/>
      <sheetName val="Cap_Central"/>
      <sheetName val="NSCap_Central"/>
      <sheetName val="DemandSum_Central"/>
      <sheetName val="NPVall_Central FY27-30"/>
      <sheetName val="GenSO_Central FY27-30"/>
      <sheetName val="Cap_Central FY27-30"/>
      <sheetName val="NSCap_Central FY27-30"/>
      <sheetName val="DemandSum_Central FY27-30"/>
      <sheetName val="NPVall_Central FY31-34"/>
      <sheetName val="GenSO_Central FY31-34"/>
      <sheetName val="Cap_Central FY31-34"/>
      <sheetName val="NSCap_Central FY31-34"/>
      <sheetName val="DemandSum_Central FY31-34"/>
      <sheetName val="NPVall_Fast"/>
      <sheetName val="GenSO_Fast"/>
      <sheetName val="Cap_Fast"/>
      <sheetName val="NSCap_Fast"/>
      <sheetName val="DemandSum_Fast"/>
      <sheetName val="NPVall_Fast FY27-30"/>
      <sheetName val="GenSO_Fast FY27-30"/>
      <sheetName val="Cap_Fast FY27-30"/>
      <sheetName val="NSCap_Fast FY27-30"/>
      <sheetName val="DemandSum_Fast FY27-30"/>
      <sheetName val="NPVall_Fast FY31-34"/>
      <sheetName val="GenSO_Fast FY31-34"/>
      <sheetName val="Cap_Fast FY31-34"/>
      <sheetName val="NSCap_Fast FY31-34"/>
      <sheetName val="DemandSum_Fast FY31-34"/>
      <sheetName val="NPVall_High DER"/>
      <sheetName val="GenSO_High DER"/>
      <sheetName val="Cap_High DER"/>
      <sheetName val="NSCap_High DER"/>
      <sheetName val="DemandSum_High DER"/>
      <sheetName val="NPVall_High DER FY27-30"/>
      <sheetName val="GenSO_High DER FY27-30"/>
      <sheetName val="Cap_High DER FY27-30"/>
      <sheetName val="NSCap_High DER FY27-30"/>
      <sheetName val="DemandSum_High DER FY27-30"/>
      <sheetName val="NPVall_High DER FY31-34"/>
      <sheetName val="GenSO_High DER FY31-34"/>
      <sheetName val="Cap_High DER FY31-34"/>
      <sheetName val="NSCap_High DER FY31-34"/>
      <sheetName val="DemandSum_High DER FY31-34"/>
      <sheetName val="NPVall_Step"/>
      <sheetName val="GenSO_Step"/>
      <sheetName val="Cap_Step"/>
      <sheetName val="NSCap_Step"/>
      <sheetName val="DemandSum_Step"/>
      <sheetName val="NPVall_Step FY27-30"/>
      <sheetName val="GenSO_Step FY27-30"/>
      <sheetName val="Cap_Step FY27-30"/>
      <sheetName val="NSCap_Step FY27-30"/>
      <sheetName val="DemandSum_Step FY27-30"/>
      <sheetName val="NPVall_Step FY31-34"/>
      <sheetName val="GenSO_Step FY31-34"/>
      <sheetName val="Cap_Step FY31-34"/>
      <sheetName val="NSCap_Step FY31-34"/>
      <sheetName val="DemandSum_Step FY31-3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9">
          <cell r="C9">
            <v>19443.503163702309</v>
          </cell>
          <cell r="D9">
            <v>1.6188610579999995E-2</v>
          </cell>
          <cell r="E9">
            <v>1303.06253422848</v>
          </cell>
          <cell r="F9">
            <v>131.75840715466998</v>
          </cell>
          <cell r="G9">
            <v>480.33184858532996</v>
          </cell>
          <cell r="H9">
            <v>160.42665978168003</v>
          </cell>
          <cell r="I9">
            <v>1.6434329279999996E-2</v>
          </cell>
          <cell r="J9">
            <v>16854.367859732338</v>
          </cell>
          <cell r="K9">
            <v>1131.9067209852501</v>
          </cell>
          <cell r="L9">
            <v>0.93255257713999984</v>
          </cell>
          <cell r="M9">
            <v>77.311465243909993</v>
          </cell>
          <cell r="N9">
            <v>19086.576599640091</v>
          </cell>
          <cell r="O9">
            <v>16297.076294599099</v>
          </cell>
          <cell r="P9">
            <v>8215.6215566523297</v>
          </cell>
          <cell r="Q9">
            <v>1998.4054276709403</v>
          </cell>
          <cell r="R9">
            <v>15038.50459981042</v>
          </cell>
          <cell r="S9">
            <v>25784.245970678348</v>
          </cell>
          <cell r="T9">
            <v>10.72097737226</v>
          </cell>
          <cell r="U9">
            <v>17547.35110233082</v>
          </cell>
          <cell r="V9">
            <v>1004.2765516034701</v>
          </cell>
          <cell r="W9">
            <v>9317.8541945206707</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6">
    <tabColor rgb="FFFFE600"/>
    <pageSetUpPr fitToPage="1"/>
  </sheetPr>
  <dimension ref="A1:O44"/>
  <sheetViews>
    <sheetView showGridLines="0" tabSelected="1" zoomScale="85" zoomScaleNormal="85" zoomScaleSheetLayoutView="70" workbookViewId="0"/>
  </sheetViews>
  <sheetFormatPr defaultColWidth="8.7265625" defaultRowHeight="13" x14ac:dyDescent="0.3"/>
  <cols>
    <col min="1" max="14" width="8.7265625" style="1"/>
    <col min="15" max="15" width="18.81640625" style="1" customWidth="1"/>
    <col min="16" max="16" width="9.26953125" style="1" customWidth="1"/>
    <col min="17" max="16384" width="8.7265625" style="1"/>
  </cols>
  <sheetData>
    <row r="1" spans="1:1" x14ac:dyDescent="0.3">
      <c r="A1" s="1" t="s">
        <v>0</v>
      </c>
    </row>
    <row r="43" spans="15:15" x14ac:dyDescent="0.3">
      <c r="O43" s="1" t="s">
        <v>0</v>
      </c>
    </row>
    <row r="44" spans="15:15" x14ac:dyDescent="0.3">
      <c r="O44" s="1" t="s">
        <v>0</v>
      </c>
    </row>
  </sheetData>
  <sheetProtection algorithmName="SHA-512" hashValue="fWUEpV241JPfoUTmPSExfSTq5wjsaK+3o8Pg01oAXZ4bfGiGBaY9MizOvvcHInIer7ZPWvvMt72JAGis2o89Gg==" saltValue="cKUayO9//0BOYN9YHFIAxg==" spinCount="100000" sheet="1" objects="1" scenarios="1"/>
  <pageMargins left="0.45" right="0.45" top="0.45" bottom="0.45" header="0.25" footer="0.25"/>
  <pageSetup paperSize="9" scale="9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57E188"/>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132</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28</v>
      </c>
      <c r="B2" s="39" t="s">
        <v>133</v>
      </c>
      <c r="C2" s="39"/>
      <c r="D2" s="39"/>
      <c r="E2" s="39"/>
      <c r="F2" s="39"/>
      <c r="G2" s="39"/>
      <c r="H2" s="39"/>
      <c r="I2" s="39"/>
      <c r="J2" s="39"/>
      <c r="K2" s="39"/>
      <c r="L2" s="39"/>
      <c r="M2" s="39"/>
      <c r="N2" s="39"/>
      <c r="O2" s="39"/>
      <c r="P2" s="39"/>
      <c r="Q2" s="39"/>
      <c r="R2" s="39"/>
      <c r="S2" s="39"/>
      <c r="T2" s="39"/>
      <c r="U2" s="39"/>
      <c r="V2" s="39"/>
    </row>
    <row r="3" spans="1:27" x14ac:dyDescent="0.35">
      <c r="B3" s="39"/>
      <c r="C3" s="39"/>
      <c r="D3" s="39"/>
      <c r="E3" s="39"/>
      <c r="F3" s="39"/>
      <c r="G3" s="39"/>
      <c r="H3" s="39"/>
      <c r="I3" s="39"/>
      <c r="J3" s="39"/>
      <c r="K3" s="39"/>
      <c r="L3" s="39"/>
      <c r="M3" s="39"/>
      <c r="N3" s="39"/>
      <c r="O3" s="39"/>
      <c r="P3" s="39"/>
      <c r="Q3" s="39"/>
      <c r="R3" s="39"/>
      <c r="S3" s="39"/>
      <c r="T3" s="39"/>
      <c r="U3" s="39"/>
      <c r="V3" s="39"/>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0.31082901155590931</v>
      </c>
      <c r="E8" s="34">
        <v>2.1924533432711453E-2</v>
      </c>
      <c r="F8" s="34">
        <v>9.2653262950680092E-5</v>
      </c>
      <c r="G8" s="34">
        <v>0</v>
      </c>
      <c r="H8" s="34">
        <v>1.96684223088266E-5</v>
      </c>
      <c r="I8" s="34">
        <v>3.0157844745752803E-5</v>
      </c>
      <c r="J8" s="34">
        <v>4.4607812496372827E-3</v>
      </c>
      <c r="K8" s="34">
        <v>2.4792074442028609E-3</v>
      </c>
      <c r="L8" s="34">
        <v>6.4269753156810886E-3</v>
      </c>
      <c r="M8" s="34">
        <v>5.4934971563086162E-4</v>
      </c>
      <c r="N8" s="34">
        <v>1.32390139590652E-2</v>
      </c>
      <c r="O8" s="34">
        <v>6.1038454204594757E-4</v>
      </c>
      <c r="P8" s="34">
        <v>2.8715726615013098E-5</v>
      </c>
      <c r="Q8" s="34">
        <v>1.9419560517364689E-5</v>
      </c>
      <c r="R8" s="34">
        <v>4.455364472126435E-5</v>
      </c>
      <c r="S8" s="34">
        <v>8.6561378976229494E-3</v>
      </c>
      <c r="T8" s="34">
        <v>4.1841899609477247E-4</v>
      </c>
      <c r="U8" s="34">
        <v>1.5278040154464555E-3</v>
      </c>
      <c r="V8" s="34">
        <v>6.2185100852840444E-5</v>
      </c>
      <c r="W8" s="34">
        <v>1.4025346510989009E-3</v>
      </c>
      <c r="X8" s="34">
        <v>2.6538136453973251E-3</v>
      </c>
      <c r="Y8" s="34">
        <v>3.21994215243649E-4</v>
      </c>
      <c r="Z8" s="34">
        <v>8.7893602696504398E-6</v>
      </c>
      <c r="AA8" s="34">
        <v>5.4046027653933584E-6</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0.181943227217646</v>
      </c>
      <c r="D10" s="34">
        <v>2.931052552671063E-3</v>
      </c>
      <c r="E10" s="34">
        <v>1.7215002425524317E-2</v>
      </c>
      <c r="F10" s="34">
        <v>9.2689472359757212E-3</v>
      </c>
      <c r="G10" s="34">
        <v>4.9708747626007093E-3</v>
      </c>
      <c r="H10" s="34">
        <v>5.4769204965070479E-3</v>
      </c>
      <c r="I10" s="34">
        <v>6.5015027843413706E-3</v>
      </c>
      <c r="J10" s="34">
        <v>6.6561488732959076E-3</v>
      </c>
      <c r="K10" s="34">
        <v>6.3156158331901333E-3</v>
      </c>
      <c r="L10" s="34">
        <v>7.1041124057085337E-3</v>
      </c>
      <c r="M10" s="34">
        <v>5.4311366199106823E-3</v>
      </c>
      <c r="N10" s="34">
        <v>8.1771442061419203E-3</v>
      </c>
      <c r="O10" s="34">
        <v>7.17024297926761E-3</v>
      </c>
      <c r="P10" s="34">
        <v>4.8985532363988084E-3</v>
      </c>
      <c r="Q10" s="34">
        <v>1605.8888895189618</v>
      </c>
      <c r="R10" s="34">
        <v>4.3652899070795066E-3</v>
      </c>
      <c r="S10" s="34">
        <v>2381.2545867943804</v>
      </c>
      <c r="T10" s="34">
        <v>2.8118983650865371E-3</v>
      </c>
      <c r="U10" s="34">
        <v>3.5576101213160237E-3</v>
      </c>
      <c r="V10" s="34">
        <v>2.2883904804955682E-3</v>
      </c>
      <c r="W10" s="34">
        <v>2.23164513645707E-3</v>
      </c>
      <c r="X10" s="34">
        <v>750.39190821934164</v>
      </c>
      <c r="Y10" s="34">
        <v>1032.7157550961538</v>
      </c>
      <c r="Z10" s="34">
        <v>282.6364825323605</v>
      </c>
      <c r="AA10" s="34">
        <v>108.93521439339598</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3197701.8402918223</v>
      </c>
      <c r="E12" s="34">
        <v>1248888.7124758458</v>
      </c>
      <c r="F12" s="34">
        <v>395021.7774005073</v>
      </c>
      <c r="G12" s="34">
        <v>369185.43714718148</v>
      </c>
      <c r="H12" s="34">
        <v>67647.375354370874</v>
      </c>
      <c r="I12" s="34">
        <v>43630.239097646649</v>
      </c>
      <c r="J12" s="34">
        <v>574050.81708679767</v>
      </c>
      <c r="K12" s="34">
        <v>320661.68466017739</v>
      </c>
      <c r="L12" s="34">
        <v>141786.89379432634</v>
      </c>
      <c r="M12" s="34">
        <v>4.9786282348716529E-2</v>
      </c>
      <c r="N12" s="34">
        <v>699441.63359277789</v>
      </c>
      <c r="O12" s="34">
        <v>158065.7025227251</v>
      </c>
      <c r="P12" s="34">
        <v>0.25175298337849716</v>
      </c>
      <c r="Q12" s="34">
        <v>39750.729130279964</v>
      </c>
      <c r="R12" s="34">
        <v>51886.385842617688</v>
      </c>
      <c r="S12" s="34">
        <v>279082.54565595218</v>
      </c>
      <c r="T12" s="34">
        <v>143111.15115984078</v>
      </c>
      <c r="U12" s="34">
        <v>24021.874756005331</v>
      </c>
      <c r="V12" s="34">
        <v>1.3485354862913019</v>
      </c>
      <c r="W12" s="34">
        <v>86315.69201225751</v>
      </c>
      <c r="X12" s="34">
        <v>139176.09178311648</v>
      </c>
      <c r="Y12" s="34">
        <v>5718.5352383598747</v>
      </c>
      <c r="Z12" s="34">
        <v>6.6969218803184819E-3</v>
      </c>
      <c r="AA12" s="34">
        <v>3.3602402447656362E-3</v>
      </c>
    </row>
    <row r="13" spans="1:27" x14ac:dyDescent="0.35">
      <c r="A13" s="31" t="s">
        <v>38</v>
      </c>
      <c r="B13" s="31" t="s">
        <v>65</v>
      </c>
      <c r="C13" s="34">
        <v>300283.53602886992</v>
      </c>
      <c r="D13" s="34">
        <v>3.3531670692619722E-3</v>
      </c>
      <c r="E13" s="34">
        <v>1.2203403302257524E-2</v>
      </c>
      <c r="F13" s="34">
        <v>122583.28793285057</v>
      </c>
      <c r="G13" s="34">
        <v>0.80641093517975282</v>
      </c>
      <c r="H13" s="34">
        <v>583142.86304873356</v>
      </c>
      <c r="I13" s="34">
        <v>249306.04448801384</v>
      </c>
      <c r="J13" s="34">
        <v>252339.97693228727</v>
      </c>
      <c r="K13" s="34">
        <v>20293.63640445175</v>
      </c>
      <c r="L13" s="34">
        <v>33221.684933706594</v>
      </c>
      <c r="M13" s="34">
        <v>15368.05822278254</v>
      </c>
      <c r="N13" s="34">
        <v>213232.48131553837</v>
      </c>
      <c r="O13" s="34">
        <v>2.2273598995266326E-2</v>
      </c>
      <c r="P13" s="34">
        <v>2.552517844052932E-3</v>
      </c>
      <c r="Q13" s="34">
        <v>0.17973862601601223</v>
      </c>
      <c r="R13" s="34">
        <v>0.25737555350707697</v>
      </c>
      <c r="S13" s="34">
        <v>264945.38830211479</v>
      </c>
      <c r="T13" s="34">
        <v>0.45465701942738684</v>
      </c>
      <c r="U13" s="34">
        <v>21548.229896245011</v>
      </c>
      <c r="V13" s="34">
        <v>44155.16681849958</v>
      </c>
      <c r="W13" s="34">
        <v>20429.959559078645</v>
      </c>
      <c r="X13" s="34">
        <v>30206.949142433408</v>
      </c>
      <c r="Y13" s="34">
        <v>3.3835408594130485E-2</v>
      </c>
      <c r="Z13" s="34">
        <v>3.4535582501081725E-4</v>
      </c>
      <c r="AA13" s="34">
        <v>8.4792004959403455E-4</v>
      </c>
    </row>
    <row r="14" spans="1:27" x14ac:dyDescent="0.35">
      <c r="A14" s="31" t="s">
        <v>38</v>
      </c>
      <c r="B14" s="31" t="s">
        <v>34</v>
      </c>
      <c r="C14" s="34">
        <v>0.90168460551833107</v>
      </c>
      <c r="D14" s="34">
        <v>0.17448756648897937</v>
      </c>
      <c r="E14" s="34">
        <v>0.17959550836332636</v>
      </c>
      <c r="F14" s="34">
        <v>0.14568813787775786</v>
      </c>
      <c r="G14" s="34">
        <v>7.342815453584528E-2</v>
      </c>
      <c r="H14" s="34">
        <v>400111.53118838347</v>
      </c>
      <c r="I14" s="34">
        <v>84770.44203880697</v>
      </c>
      <c r="J14" s="34">
        <v>1.1874088757236767</v>
      </c>
      <c r="K14" s="34">
        <v>1.8907858755677128E-2</v>
      </c>
      <c r="L14" s="34">
        <v>8.0880906506789127E-3</v>
      </c>
      <c r="M14" s="34">
        <v>2.8173661136269667E-3</v>
      </c>
      <c r="N14" s="34">
        <v>4.7078032031649024E-3</v>
      </c>
      <c r="O14" s="34">
        <v>5.8833433739047971E-5</v>
      </c>
      <c r="P14" s="34">
        <v>7.3934314635759999E-6</v>
      </c>
      <c r="Q14" s="34">
        <v>0</v>
      </c>
      <c r="R14" s="34">
        <v>0</v>
      </c>
      <c r="S14" s="34">
        <v>0</v>
      </c>
      <c r="T14" s="34">
        <v>6.5426867158102491E-6</v>
      </c>
      <c r="U14" s="34">
        <v>2.3483803196639578E-5</v>
      </c>
      <c r="V14" s="34">
        <v>1.102113116940446E-4</v>
      </c>
      <c r="W14" s="34">
        <v>5.3035160798369325E-3</v>
      </c>
      <c r="X14" s="34">
        <v>3.6416031324816999E-3</v>
      </c>
      <c r="Y14" s="34">
        <v>1.3427238115757854E-3</v>
      </c>
      <c r="Z14" s="34">
        <v>1.2991646823328632E-3</v>
      </c>
      <c r="AA14" s="34">
        <v>1.2504136337563255E-3</v>
      </c>
    </row>
    <row r="15" spans="1:27" x14ac:dyDescent="0.35">
      <c r="A15" s="31" t="s">
        <v>38</v>
      </c>
      <c r="B15" s="31" t="s">
        <v>70</v>
      </c>
      <c r="C15" s="34">
        <v>0</v>
      </c>
      <c r="D15" s="34">
        <v>0</v>
      </c>
      <c r="E15" s="34">
        <v>0</v>
      </c>
      <c r="F15" s="34">
        <v>6.1298850616495866</v>
      </c>
      <c r="G15" s="34">
        <v>0.2911263651886522</v>
      </c>
      <c r="H15" s="34">
        <v>0.55035444599585892</v>
      </c>
      <c r="I15" s="34">
        <v>1.3816999022299843</v>
      </c>
      <c r="J15" s="34">
        <v>1.473180619253688</v>
      </c>
      <c r="K15" s="34">
        <v>5.2489279712834831</v>
      </c>
      <c r="L15" s="34">
        <v>17201.783656513813</v>
      </c>
      <c r="M15" s="34">
        <v>1.0154712227069075E-2</v>
      </c>
      <c r="N15" s="34">
        <v>57752.164801987317</v>
      </c>
      <c r="O15" s="34">
        <v>9.1754442365887343E-3</v>
      </c>
      <c r="P15" s="34">
        <v>3.648701347814851E-3</v>
      </c>
      <c r="Q15" s="34">
        <v>1.5720265318891327E-2</v>
      </c>
      <c r="R15" s="34">
        <v>6.1815442978422723E-3</v>
      </c>
      <c r="S15" s="34">
        <v>96423.65869476182</v>
      </c>
      <c r="T15" s="34">
        <v>1.3781634538439546E-2</v>
      </c>
      <c r="U15" s="34">
        <v>1.8255455211942599E-2</v>
      </c>
      <c r="V15" s="34">
        <v>2.0607113677260612E-2</v>
      </c>
      <c r="W15" s="34">
        <v>29405.105432119191</v>
      </c>
      <c r="X15" s="34">
        <v>4206.3750126723226</v>
      </c>
      <c r="Y15" s="34">
        <v>7.6900589738137549E-4</v>
      </c>
      <c r="Z15" s="34">
        <v>1.3523226699138132E-2</v>
      </c>
      <c r="AA15" s="34">
        <v>1.839437428577464E-4</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300283.71797209716</v>
      </c>
      <c r="D17" s="35">
        <v>3197702.1574050533</v>
      </c>
      <c r="E17" s="35">
        <v>1248888.7638187848</v>
      </c>
      <c r="F17" s="35">
        <v>517605.0746949584</v>
      </c>
      <c r="G17" s="35">
        <v>369186.24852899142</v>
      </c>
      <c r="H17" s="35">
        <v>650790.24389969336</v>
      </c>
      <c r="I17" s="35">
        <v>292936.29011732113</v>
      </c>
      <c r="J17" s="35">
        <v>826390.80513601517</v>
      </c>
      <c r="K17" s="35">
        <v>340955.32985945238</v>
      </c>
      <c r="L17" s="35">
        <v>175008.59225912066</v>
      </c>
      <c r="M17" s="35">
        <v>15368.113989551224</v>
      </c>
      <c r="N17" s="35">
        <v>912674.13632447447</v>
      </c>
      <c r="O17" s="35">
        <v>158065.73257695162</v>
      </c>
      <c r="P17" s="35">
        <v>0.2592327701855639</v>
      </c>
      <c r="Q17" s="35">
        <v>41356.797777844498</v>
      </c>
      <c r="R17" s="35">
        <v>51886.647628014747</v>
      </c>
      <c r="S17" s="35">
        <v>546409.19720099925</v>
      </c>
      <c r="T17" s="35">
        <v>143111.60904717757</v>
      </c>
      <c r="U17" s="35">
        <v>45570.109737664476</v>
      </c>
      <c r="V17" s="35">
        <v>44156.517704561455</v>
      </c>
      <c r="W17" s="35">
        <v>106745.65520551594</v>
      </c>
      <c r="X17" s="35">
        <v>170133.43548758287</v>
      </c>
      <c r="Y17" s="35">
        <v>6751.2851508588383</v>
      </c>
      <c r="Z17" s="35">
        <v>282.64353359942606</v>
      </c>
      <c r="AA17" s="35">
        <v>108.93942795829309</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7.5570167676062491E-2</v>
      </c>
      <c r="E22" s="34">
        <v>1.2766183197191E-2</v>
      </c>
      <c r="F22" s="34">
        <v>6.7420646231579901E-5</v>
      </c>
      <c r="G22" s="34">
        <v>0</v>
      </c>
      <c r="H22" s="34">
        <v>0</v>
      </c>
      <c r="I22" s="34">
        <v>1.8651323464527602E-5</v>
      </c>
      <c r="J22" s="34">
        <v>4.0657607294739298E-5</v>
      </c>
      <c r="K22" s="34">
        <v>2.15958643575312E-4</v>
      </c>
      <c r="L22" s="34">
        <v>1.70008896928435E-3</v>
      </c>
      <c r="M22" s="34">
        <v>3.1486523708051897E-5</v>
      </c>
      <c r="N22" s="34">
        <v>5.7329043234373503E-3</v>
      </c>
      <c r="O22" s="34">
        <v>5.9339629596056302E-5</v>
      </c>
      <c r="P22" s="34">
        <v>5.9431838825733006E-6</v>
      </c>
      <c r="Q22" s="34">
        <v>4.5110052921024002E-6</v>
      </c>
      <c r="R22" s="34">
        <v>4.5040857105391897E-6</v>
      </c>
      <c r="S22" s="34">
        <v>3.9607647836524401E-3</v>
      </c>
      <c r="T22" s="34">
        <v>1.9927097233163298E-5</v>
      </c>
      <c r="U22" s="34">
        <v>1.3744637316332E-5</v>
      </c>
      <c r="V22" s="34">
        <v>3.29632908209115E-6</v>
      </c>
      <c r="W22" s="34">
        <v>3.6484325739162001E-5</v>
      </c>
      <c r="X22" s="34">
        <v>1.3639591739778799E-3</v>
      </c>
      <c r="Y22" s="34">
        <v>1.2118065047022E-5</v>
      </c>
      <c r="Z22" s="34">
        <v>1.2306734594299E-6</v>
      </c>
      <c r="AA22" s="34">
        <v>8.0176031581247996E-7</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6.6152661393434301E-2</v>
      </c>
      <c r="D24" s="34">
        <v>7.4227062774820797E-4</v>
      </c>
      <c r="E24" s="34">
        <v>1.0465213751537999E-2</v>
      </c>
      <c r="F24" s="34">
        <v>4.96271876996253E-3</v>
      </c>
      <c r="G24" s="34">
        <v>1.407487971426327E-3</v>
      </c>
      <c r="H24" s="34">
        <v>1.1574151124302888E-3</v>
      </c>
      <c r="I24" s="34">
        <v>1.48329383622308E-3</v>
      </c>
      <c r="J24" s="34">
        <v>1.443280546600657E-3</v>
      </c>
      <c r="K24" s="34">
        <v>1.3503373171884329E-3</v>
      </c>
      <c r="L24" s="34">
        <v>1.7121085175812541E-3</v>
      </c>
      <c r="M24" s="34">
        <v>1.6932472591475521E-3</v>
      </c>
      <c r="N24" s="34">
        <v>3.120131995084E-3</v>
      </c>
      <c r="O24" s="34">
        <v>2.6965042414805402E-3</v>
      </c>
      <c r="P24" s="34">
        <v>1.557674732929888E-3</v>
      </c>
      <c r="Q24" s="34">
        <v>1605.8856203981168</v>
      </c>
      <c r="R24" s="34">
        <v>9.5563515655568403E-4</v>
      </c>
      <c r="S24" s="34">
        <v>2381.2425172022672</v>
      </c>
      <c r="T24" s="34">
        <v>7.8900760979112015E-4</v>
      </c>
      <c r="U24" s="34">
        <v>1.3189387495424389E-3</v>
      </c>
      <c r="V24" s="34">
        <v>6.4130290391230292E-4</v>
      </c>
      <c r="W24" s="34">
        <v>5.7827800609809576E-4</v>
      </c>
      <c r="X24" s="34">
        <v>750.39071226667897</v>
      </c>
      <c r="Y24" s="34">
        <v>1032.7139893829124</v>
      </c>
      <c r="Z24" s="34">
        <v>282.62962769972319</v>
      </c>
      <c r="AA24" s="34">
        <v>108.93507374771335</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1117776.0800370977</v>
      </c>
      <c r="E26" s="34">
        <v>635609.81731814111</v>
      </c>
      <c r="F26" s="34">
        <v>1.5683758431602948</v>
      </c>
      <c r="G26" s="34">
        <v>0.78445242155668071</v>
      </c>
      <c r="H26" s="34">
        <v>0.50295188121804457</v>
      </c>
      <c r="I26" s="34">
        <v>0.19201860117362321</v>
      </c>
      <c r="J26" s="34">
        <v>22349.331306668297</v>
      </c>
      <c r="K26" s="34">
        <v>4549.2945669501387</v>
      </c>
      <c r="L26" s="34">
        <v>45650.618715182842</v>
      </c>
      <c r="M26" s="34">
        <v>2.0306739847193264E-2</v>
      </c>
      <c r="N26" s="34">
        <v>147968.87934738639</v>
      </c>
      <c r="O26" s="34">
        <v>81782.378047281367</v>
      </c>
      <c r="P26" s="34">
        <v>3.943034817760498E-3</v>
      </c>
      <c r="Q26" s="34">
        <v>1.4443109156818479E-2</v>
      </c>
      <c r="R26" s="34">
        <v>7.698453624171606E-3</v>
      </c>
      <c r="S26" s="34">
        <v>3.8175171543656697E-2</v>
      </c>
      <c r="T26" s="34">
        <v>4532.2433507359838</v>
      </c>
      <c r="U26" s="34">
        <v>620.25484781659941</v>
      </c>
      <c r="V26" s="34">
        <v>1.2904857515781187</v>
      </c>
      <c r="W26" s="34">
        <v>72361.119978760165</v>
      </c>
      <c r="X26" s="34">
        <v>9569.3669748430384</v>
      </c>
      <c r="Y26" s="34">
        <v>1.0853179482593392E-3</v>
      </c>
      <c r="Z26" s="34">
        <v>3.7041685347862007E-4</v>
      </c>
      <c r="AA26" s="34">
        <v>4.1133491655393324E-4</v>
      </c>
    </row>
    <row r="27" spans="1:27" x14ac:dyDescent="0.35">
      <c r="A27" s="31" t="s">
        <v>119</v>
      </c>
      <c r="B27" s="31" t="s">
        <v>65</v>
      </c>
      <c r="C27" s="34">
        <v>300279.32065864926</v>
      </c>
      <c r="D27" s="34">
        <v>2.9241207472811867E-3</v>
      </c>
      <c r="E27" s="34">
        <v>5.2834313305608529E-3</v>
      </c>
      <c r="F27" s="34">
        <v>122583.11366001143</v>
      </c>
      <c r="G27" s="34">
        <v>0.47812065862775593</v>
      </c>
      <c r="H27" s="34">
        <v>471578.08713525737</v>
      </c>
      <c r="I27" s="34">
        <v>185951.19245739587</v>
      </c>
      <c r="J27" s="34">
        <v>161120.71944659753</v>
      </c>
      <c r="K27" s="34">
        <v>20293.477836490285</v>
      </c>
      <c r="L27" s="34">
        <v>2067.4519592004563</v>
      </c>
      <c r="M27" s="34">
        <v>1.1852706169418437E-3</v>
      </c>
      <c r="N27" s="34">
        <v>101594.60311216816</v>
      </c>
      <c r="O27" s="34">
        <v>7.624334570149033E-3</v>
      </c>
      <c r="P27" s="34">
        <v>8.5951383761389947E-4</v>
      </c>
      <c r="Q27" s="34">
        <v>2.0965890364734986E-2</v>
      </c>
      <c r="R27" s="34">
        <v>7.1497175382026186E-3</v>
      </c>
      <c r="S27" s="34">
        <v>125468.82751497182</v>
      </c>
      <c r="T27" s="34">
        <v>0.29649696552565813</v>
      </c>
      <c r="U27" s="34">
        <v>21548.042455826879</v>
      </c>
      <c r="V27" s="34">
        <v>5.3185394563798434E-3</v>
      </c>
      <c r="W27" s="34">
        <v>7073.7574660477903</v>
      </c>
      <c r="X27" s="34">
        <v>4.5786906208474226E-2</v>
      </c>
      <c r="Y27" s="34">
        <v>4.5272078625464337E-3</v>
      </c>
      <c r="Z27" s="34">
        <v>5.0318210174141791E-5</v>
      </c>
      <c r="AA27" s="34">
        <v>7.2730517922460226E-5</v>
      </c>
    </row>
    <row r="28" spans="1:27" x14ac:dyDescent="0.35">
      <c r="A28" s="31" t="s">
        <v>119</v>
      </c>
      <c r="B28" s="31" t="s">
        <v>34</v>
      </c>
      <c r="C28" s="34">
        <v>0.53295700753728292</v>
      </c>
      <c r="D28" s="34">
        <v>8.0725856793857867E-2</v>
      </c>
      <c r="E28" s="34">
        <v>0.12281694457602899</v>
      </c>
      <c r="F28" s="34">
        <v>0.11167516639434996</v>
      </c>
      <c r="G28" s="34">
        <v>1.1476391370850591E-2</v>
      </c>
      <c r="H28" s="34">
        <v>161244.72516345742</v>
      </c>
      <c r="I28" s="34">
        <v>81655.808398142966</v>
      </c>
      <c r="J28" s="34">
        <v>5.4592649647305383E-2</v>
      </c>
      <c r="K28" s="34">
        <v>1.0807168457477281E-2</v>
      </c>
      <c r="L28" s="34">
        <v>5.6204765702142466E-3</v>
      </c>
      <c r="M28" s="34">
        <v>1.6340141257691547E-3</v>
      </c>
      <c r="N28" s="34">
        <v>4.4775689407520738E-3</v>
      </c>
      <c r="O28" s="34">
        <v>2.7875750022734617E-5</v>
      </c>
      <c r="P28" s="34">
        <v>0</v>
      </c>
      <c r="Q28" s="34">
        <v>0</v>
      </c>
      <c r="R28" s="34">
        <v>0</v>
      </c>
      <c r="S28" s="34">
        <v>0</v>
      </c>
      <c r="T28" s="34">
        <v>2.2249647356479996E-6</v>
      </c>
      <c r="U28" s="34">
        <v>1.3008932006453179E-5</v>
      </c>
      <c r="V28" s="34">
        <v>4.0953405657215907E-5</v>
      </c>
      <c r="W28" s="34">
        <v>2.8320974746486498E-3</v>
      </c>
      <c r="X28" s="34">
        <v>2.3591243189522099E-3</v>
      </c>
      <c r="Y28" s="34">
        <v>6.0493827352306397E-4</v>
      </c>
      <c r="Z28" s="34">
        <v>9.2825224312350306E-4</v>
      </c>
      <c r="AA28" s="34">
        <v>3.9979232576816759E-4</v>
      </c>
    </row>
    <row r="29" spans="1:27" x14ac:dyDescent="0.35">
      <c r="A29" s="31" t="s">
        <v>119</v>
      </c>
      <c r="B29" s="31" t="s">
        <v>70</v>
      </c>
      <c r="C29" s="34">
        <v>0</v>
      </c>
      <c r="D29" s="34">
        <v>0</v>
      </c>
      <c r="E29" s="34">
        <v>0</v>
      </c>
      <c r="F29" s="34">
        <v>4.0829155978533063</v>
      </c>
      <c r="G29" s="34">
        <v>8.7453417429245747E-4</v>
      </c>
      <c r="H29" s="34">
        <v>0.30338153400941603</v>
      </c>
      <c r="I29" s="34">
        <v>0.21318645297080693</v>
      </c>
      <c r="J29" s="34">
        <v>0.54669553127877502</v>
      </c>
      <c r="K29" s="34">
        <v>2.527578455684389</v>
      </c>
      <c r="L29" s="34">
        <v>131.99618018959256</v>
      </c>
      <c r="M29" s="34">
        <v>3.9510998001456151E-3</v>
      </c>
      <c r="N29" s="34">
        <v>30309.063711590123</v>
      </c>
      <c r="O29" s="34">
        <v>2.5793483067946639E-3</v>
      </c>
      <c r="P29" s="34">
        <v>9.3939438192085201E-4</v>
      </c>
      <c r="Q29" s="34">
        <v>1.2964279910628703E-2</v>
      </c>
      <c r="R29" s="34">
        <v>2.2250144788500464E-3</v>
      </c>
      <c r="S29" s="34">
        <v>48250.14365866936</v>
      </c>
      <c r="T29" s="34">
        <v>2.6853221274897865E-3</v>
      </c>
      <c r="U29" s="34">
        <v>6.1000857137543272E-3</v>
      </c>
      <c r="V29" s="34">
        <v>4.3397111178192175E-3</v>
      </c>
      <c r="W29" s="34">
        <v>0.29116969276258309</v>
      </c>
      <c r="X29" s="34">
        <v>1.6552146070095059E-3</v>
      </c>
      <c r="Y29" s="34">
        <v>1.3300630385562452E-4</v>
      </c>
      <c r="Z29" s="34">
        <v>1.0552950890957574E-3</v>
      </c>
      <c r="AA29" s="34">
        <v>4.8614858049494405E-5</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300279.38681131066</v>
      </c>
      <c r="D31" s="35">
        <v>1117776.1592736568</v>
      </c>
      <c r="E31" s="35">
        <v>635609.84583296941</v>
      </c>
      <c r="F31" s="35">
        <v>122584.687065994</v>
      </c>
      <c r="G31" s="35">
        <v>1.2639805681558629</v>
      </c>
      <c r="H31" s="35">
        <v>471578.59124455368</v>
      </c>
      <c r="I31" s="35">
        <v>185951.38597794221</v>
      </c>
      <c r="J31" s="35">
        <v>183470.05223720398</v>
      </c>
      <c r="K31" s="35">
        <v>24842.773969736383</v>
      </c>
      <c r="L31" s="35">
        <v>47718.074086580789</v>
      </c>
      <c r="M31" s="35">
        <v>2.321674424699071E-2</v>
      </c>
      <c r="N31" s="35">
        <v>249563.49131259089</v>
      </c>
      <c r="O31" s="35">
        <v>81782.388427459809</v>
      </c>
      <c r="P31" s="35">
        <v>6.3661665721868581E-3</v>
      </c>
      <c r="Q31" s="35">
        <v>1605.9210339086437</v>
      </c>
      <c r="R31" s="35">
        <v>1.5808310404640449E-2</v>
      </c>
      <c r="S31" s="35">
        <v>127850.11216811041</v>
      </c>
      <c r="T31" s="35">
        <v>4532.5406566362162</v>
      </c>
      <c r="U31" s="35">
        <v>22168.298636326865</v>
      </c>
      <c r="V31" s="35">
        <v>1.2964488902674931</v>
      </c>
      <c r="W31" s="35">
        <v>79434.878059570285</v>
      </c>
      <c r="X31" s="35">
        <v>10319.8048379751</v>
      </c>
      <c r="Y31" s="35">
        <v>1032.7196140267883</v>
      </c>
      <c r="Z31" s="35">
        <v>282.63004966546026</v>
      </c>
      <c r="AA31" s="35">
        <v>108.93555861490815</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7.0269944017686006E-2</v>
      </c>
      <c r="E36" s="34">
        <v>1.90051724545056E-5</v>
      </c>
      <c r="F36" s="34">
        <v>0</v>
      </c>
      <c r="G36" s="34">
        <v>0</v>
      </c>
      <c r="H36" s="34">
        <v>0</v>
      </c>
      <c r="I36" s="34">
        <v>0</v>
      </c>
      <c r="J36" s="34">
        <v>1.4101622468533999E-5</v>
      </c>
      <c r="K36" s="34">
        <v>2.7674251066417798E-5</v>
      </c>
      <c r="L36" s="34">
        <v>2.9813104836527899E-4</v>
      </c>
      <c r="M36" s="34">
        <v>4.9319847545744601E-4</v>
      </c>
      <c r="N36" s="34">
        <v>1.0294998578984701E-3</v>
      </c>
      <c r="O36" s="34">
        <v>4.8367349465684598E-4</v>
      </c>
      <c r="P36" s="34">
        <v>8.4564647080434999E-6</v>
      </c>
      <c r="Q36" s="34">
        <v>1.03789573235443E-5</v>
      </c>
      <c r="R36" s="34">
        <v>2.02093086145464E-5</v>
      </c>
      <c r="S36" s="34">
        <v>2.64530577758139E-3</v>
      </c>
      <c r="T36" s="34">
        <v>4.731063050468E-6</v>
      </c>
      <c r="U36" s="34">
        <v>7.2618875004644898E-6</v>
      </c>
      <c r="V36" s="34">
        <v>1.66234953022117E-5</v>
      </c>
      <c r="W36" s="34">
        <v>3.0815102039714998E-5</v>
      </c>
      <c r="X36" s="34">
        <v>3.7857401267979998E-4</v>
      </c>
      <c r="Y36" s="34">
        <v>2.10290584630878E-6</v>
      </c>
      <c r="Z36" s="34">
        <v>1.5595516392422301E-6</v>
      </c>
      <c r="AA36" s="34">
        <v>1.2171939058714499E-6</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3.0434002095011198E-2</v>
      </c>
      <c r="D38" s="34">
        <v>6.7064685367032595E-4</v>
      </c>
      <c r="E38" s="34">
        <v>1.3781450434471201E-3</v>
      </c>
      <c r="F38" s="34">
        <v>1.40479438894872E-3</v>
      </c>
      <c r="G38" s="34">
        <v>6.70122017584E-4</v>
      </c>
      <c r="H38" s="34">
        <v>1.1108694365402801E-3</v>
      </c>
      <c r="I38" s="34">
        <v>1.2552886911071598E-3</v>
      </c>
      <c r="J38" s="34">
        <v>1.36701977457978E-3</v>
      </c>
      <c r="K38" s="34">
        <v>1.2415578074388501E-3</v>
      </c>
      <c r="L38" s="34">
        <v>1.2626894979472201E-3</v>
      </c>
      <c r="M38" s="34">
        <v>1.1606745483476E-3</v>
      </c>
      <c r="N38" s="34">
        <v>1.1425079578592601E-3</v>
      </c>
      <c r="O38" s="34">
        <v>1.1548898454792999E-3</v>
      </c>
      <c r="P38" s="34">
        <v>8.5178088130498993E-4</v>
      </c>
      <c r="Q38" s="34">
        <v>9.16377625771704E-4</v>
      </c>
      <c r="R38" s="34">
        <v>9.2014721768824E-4</v>
      </c>
      <c r="S38" s="34">
        <v>9.1497330712479903E-3</v>
      </c>
      <c r="T38" s="34">
        <v>3.6179889899251003E-5</v>
      </c>
      <c r="U38" s="34">
        <v>3.3256373788826898E-5</v>
      </c>
      <c r="V38" s="34">
        <v>2.6599954950009501E-5</v>
      </c>
      <c r="W38" s="34">
        <v>2.9012239460498E-5</v>
      </c>
      <c r="X38" s="34">
        <v>3.3859762487265E-5</v>
      </c>
      <c r="Y38" s="34">
        <v>2.5840270935296401E-5</v>
      </c>
      <c r="Z38" s="34">
        <v>2.6003072201865497E-5</v>
      </c>
      <c r="AA38" s="34">
        <v>4.0197527557427805E-5</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1725191.021298351</v>
      </c>
      <c r="E40" s="34">
        <v>89683.405670848879</v>
      </c>
      <c r="F40" s="34">
        <v>189934.25615226591</v>
      </c>
      <c r="G40" s="34">
        <v>369177.84197801852</v>
      </c>
      <c r="H40" s="34">
        <v>20142.200334875</v>
      </c>
      <c r="I40" s="34">
        <v>4.4299067698945083E-3</v>
      </c>
      <c r="J40" s="34">
        <v>168317.60704716673</v>
      </c>
      <c r="K40" s="34">
        <v>114184.84041425653</v>
      </c>
      <c r="L40" s="34">
        <v>27435.760185703894</v>
      </c>
      <c r="M40" s="34">
        <v>1.4769227105277406E-2</v>
      </c>
      <c r="N40" s="34">
        <v>297043.6167304535</v>
      </c>
      <c r="O40" s="34">
        <v>69348.223785312352</v>
      </c>
      <c r="P40" s="34">
        <v>0.19186085546083262</v>
      </c>
      <c r="Q40" s="34">
        <v>39750.700840872669</v>
      </c>
      <c r="R40" s="34">
        <v>51886.349363661386</v>
      </c>
      <c r="S40" s="34">
        <v>200944.17629062387</v>
      </c>
      <c r="T40" s="34">
        <v>0.9528509434673802</v>
      </c>
      <c r="U40" s="34">
        <v>2.351549701881226E-3</v>
      </c>
      <c r="V40" s="34">
        <v>2.929535554340669E-2</v>
      </c>
      <c r="W40" s="34">
        <v>0.48410189970134232</v>
      </c>
      <c r="X40" s="34">
        <v>37698.956340882578</v>
      </c>
      <c r="Y40" s="34">
        <v>5717.0545200620154</v>
      </c>
      <c r="Z40" s="34">
        <v>9.9688271915691429E-4</v>
      </c>
      <c r="AA40" s="34">
        <v>3.6320657172602745E-4</v>
      </c>
    </row>
    <row r="41" spans="1:27" x14ac:dyDescent="0.35">
      <c r="A41" s="31" t="s">
        <v>120</v>
      </c>
      <c r="B41" s="31" t="s">
        <v>65</v>
      </c>
      <c r="C41" s="34">
        <v>1.1827854670140692</v>
      </c>
      <c r="D41" s="34">
        <v>0</v>
      </c>
      <c r="E41" s="34">
        <v>2.3522461053717799E-4</v>
      </c>
      <c r="F41" s="34">
        <v>1.9680730971968516E-3</v>
      </c>
      <c r="G41" s="34">
        <v>1.629357501904559E-3</v>
      </c>
      <c r="H41" s="34">
        <v>5563.1578935363541</v>
      </c>
      <c r="I41" s="34">
        <v>3.8444205372162185E-2</v>
      </c>
      <c r="J41" s="34">
        <v>54117.509299101941</v>
      </c>
      <c r="K41" s="34">
        <v>4.5465051037573596E-3</v>
      </c>
      <c r="L41" s="34">
        <v>31154.15889352822</v>
      </c>
      <c r="M41" s="34">
        <v>15368.055800945598</v>
      </c>
      <c r="N41" s="34">
        <v>111631.70035483604</v>
      </c>
      <c r="O41" s="34">
        <v>1.216846312751887E-2</v>
      </c>
      <c r="P41" s="34">
        <v>6.8380033696212577E-4</v>
      </c>
      <c r="Q41" s="34">
        <v>6.1554816680245159E-3</v>
      </c>
      <c r="R41" s="34">
        <v>5.8141734571536159E-2</v>
      </c>
      <c r="S41" s="34">
        <v>55118.310186010021</v>
      </c>
      <c r="T41" s="34">
        <v>8.7533798073377397E-2</v>
      </c>
      <c r="U41" s="34">
        <v>2.8545378880137661E-3</v>
      </c>
      <c r="V41" s="34">
        <v>44155.155960910066</v>
      </c>
      <c r="W41" s="34">
        <v>5699.6046768571759</v>
      </c>
      <c r="X41" s="34">
        <v>21482.772116026194</v>
      </c>
      <c r="Y41" s="34">
        <v>2.2143744663743898E-4</v>
      </c>
      <c r="Z41" s="34">
        <v>1.513619186356416E-4</v>
      </c>
      <c r="AA41" s="34">
        <v>2.1487169954875535E-4</v>
      </c>
    </row>
    <row r="42" spans="1:27" x14ac:dyDescent="0.35">
      <c r="A42" s="31" t="s">
        <v>120</v>
      </c>
      <c r="B42" s="31" t="s">
        <v>34</v>
      </c>
      <c r="C42" s="34">
        <v>9.2173435919922594E-2</v>
      </c>
      <c r="D42" s="34">
        <v>2.4618052557477999E-2</v>
      </c>
      <c r="E42" s="34">
        <v>2.1397606334220002E-2</v>
      </c>
      <c r="F42" s="34">
        <v>9.0567445876560005E-3</v>
      </c>
      <c r="G42" s="34">
        <v>1.9857852956449998E-2</v>
      </c>
      <c r="H42" s="34">
        <v>121762.41706594599</v>
      </c>
      <c r="I42" s="34">
        <v>3114.5949223859998</v>
      </c>
      <c r="J42" s="34">
        <v>2.4685207665412802E-2</v>
      </c>
      <c r="K42" s="34">
        <v>1.81361442344058E-3</v>
      </c>
      <c r="L42" s="34">
        <v>5.1132463311851894E-4</v>
      </c>
      <c r="M42" s="34">
        <v>1.3228486418689599E-4</v>
      </c>
      <c r="N42" s="34">
        <v>6.9320071834812492E-5</v>
      </c>
      <c r="O42" s="34">
        <v>8.3848813002144005E-6</v>
      </c>
      <c r="P42" s="34">
        <v>0</v>
      </c>
      <c r="Q42" s="34">
        <v>0</v>
      </c>
      <c r="R42" s="34">
        <v>0</v>
      </c>
      <c r="S42" s="34">
        <v>0</v>
      </c>
      <c r="T42" s="34">
        <v>0</v>
      </c>
      <c r="U42" s="34">
        <v>2.4729395198324301E-6</v>
      </c>
      <c r="V42" s="34">
        <v>6.2943502133635601E-6</v>
      </c>
      <c r="W42" s="34">
        <v>1.0649691747089999E-3</v>
      </c>
      <c r="X42" s="34">
        <v>2.7999306928710001E-4</v>
      </c>
      <c r="Y42" s="34">
        <v>5.5148072540345204E-6</v>
      </c>
      <c r="Z42" s="34">
        <v>6.69575062844573E-5</v>
      </c>
      <c r="AA42" s="34">
        <v>4.8420405649983995E-5</v>
      </c>
    </row>
    <row r="43" spans="1:27" x14ac:dyDescent="0.35">
      <c r="A43" s="31" t="s">
        <v>120</v>
      </c>
      <c r="B43" s="31" t="s">
        <v>70</v>
      </c>
      <c r="C43" s="34">
        <v>0</v>
      </c>
      <c r="D43" s="34">
        <v>0</v>
      </c>
      <c r="E43" s="34">
        <v>0</v>
      </c>
      <c r="F43" s="34">
        <v>0.62030753253021997</v>
      </c>
      <c r="G43" s="34">
        <v>0.175992337697844</v>
      </c>
      <c r="H43" s="34">
        <v>2.29018044240224E-4</v>
      </c>
      <c r="I43" s="34">
        <v>4.4136120597105505E-2</v>
      </c>
      <c r="J43" s="34">
        <v>0.31600992852010001</v>
      </c>
      <c r="K43" s="34">
        <v>1.0659250355591101</v>
      </c>
      <c r="L43" s="34">
        <v>7.71605106649299</v>
      </c>
      <c r="M43" s="34">
        <v>9.1973332903320004E-4</v>
      </c>
      <c r="N43" s="34">
        <v>26004.4913599274</v>
      </c>
      <c r="O43" s="34">
        <v>1.7596775417453899E-3</v>
      </c>
      <c r="P43" s="34">
        <v>2.4032377450240399E-4</v>
      </c>
      <c r="Q43" s="34">
        <v>8.83377831815823E-4</v>
      </c>
      <c r="R43" s="34">
        <v>8.3064768006220003E-4</v>
      </c>
      <c r="S43" s="34">
        <v>48173.452582919999</v>
      </c>
      <c r="T43" s="34">
        <v>1.1228618386402199E-3</v>
      </c>
      <c r="U43" s="34">
        <v>2.1115241953217102E-3</v>
      </c>
      <c r="V43" s="34">
        <v>2.8117767372601E-3</v>
      </c>
      <c r="W43" s="34">
        <v>13656.0320829056</v>
      </c>
      <c r="X43" s="34">
        <v>4206.2910906368797</v>
      </c>
      <c r="Y43" s="34">
        <v>6.5256033471599997E-6</v>
      </c>
      <c r="Z43" s="34">
        <v>7.1506240632288E-6</v>
      </c>
      <c r="AA43" s="34">
        <v>2.7935194470351899E-6</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1.2132194691090803</v>
      </c>
      <c r="D45" s="35">
        <v>1725191.0922389419</v>
      </c>
      <c r="E45" s="35">
        <v>89683.407303223707</v>
      </c>
      <c r="F45" s="35">
        <v>189934.25952513341</v>
      </c>
      <c r="G45" s="35">
        <v>369177.84427749808</v>
      </c>
      <c r="H45" s="35">
        <v>25705.359339280792</v>
      </c>
      <c r="I45" s="35">
        <v>4.4129400833163857E-2</v>
      </c>
      <c r="J45" s="35">
        <v>222435.11772739008</v>
      </c>
      <c r="K45" s="35">
        <v>114184.84622999369</v>
      </c>
      <c r="L45" s="35">
        <v>58589.92064005266</v>
      </c>
      <c r="M45" s="35">
        <v>15368.072224045727</v>
      </c>
      <c r="N45" s="35">
        <v>408675.31925729732</v>
      </c>
      <c r="O45" s="35">
        <v>69348.237592338817</v>
      </c>
      <c r="P45" s="35">
        <v>0.19340489314380779</v>
      </c>
      <c r="Q45" s="35">
        <v>39750.707923110924</v>
      </c>
      <c r="R45" s="35">
        <v>51886.408445752488</v>
      </c>
      <c r="S45" s="35">
        <v>256062.49827167275</v>
      </c>
      <c r="T45" s="35">
        <v>1.0404256524937072</v>
      </c>
      <c r="U45" s="35">
        <v>5.2466058511842833E-3</v>
      </c>
      <c r="V45" s="35">
        <v>44155.185299489058</v>
      </c>
      <c r="W45" s="35">
        <v>5700.088838584219</v>
      </c>
      <c r="X45" s="35">
        <v>59181.728869342543</v>
      </c>
      <c r="Y45" s="35">
        <v>5717.0547694426386</v>
      </c>
      <c r="Z45" s="35">
        <v>1.1758072616336636E-3</v>
      </c>
      <c r="AA45" s="35">
        <v>6.1949299273808198E-4</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7.1524693038258202E-2</v>
      </c>
      <c r="E50" s="34">
        <v>4.4249879147246799E-5</v>
      </c>
      <c r="F50" s="34">
        <v>1.11347522279003E-5</v>
      </c>
      <c r="G50" s="34">
        <v>0</v>
      </c>
      <c r="H50" s="34">
        <v>0</v>
      </c>
      <c r="I50" s="34">
        <v>0</v>
      </c>
      <c r="J50" s="34">
        <v>9.0126619647819899E-6</v>
      </c>
      <c r="K50" s="34">
        <v>2.4881012341391998E-5</v>
      </c>
      <c r="L50" s="34">
        <v>1.0615035859779E-4</v>
      </c>
      <c r="M50" s="34">
        <v>7.1687539415043899E-6</v>
      </c>
      <c r="N50" s="34">
        <v>2.3265149307276E-3</v>
      </c>
      <c r="O50" s="34">
        <v>1.6511740565523701E-5</v>
      </c>
      <c r="P50" s="34">
        <v>4.2601476762768E-6</v>
      </c>
      <c r="Q50" s="34">
        <v>0</v>
      </c>
      <c r="R50" s="34">
        <v>6.23779477107788E-6</v>
      </c>
      <c r="S50" s="34">
        <v>8.0156273958932405E-4</v>
      </c>
      <c r="T50" s="34">
        <v>2.3497715419322298E-4</v>
      </c>
      <c r="U50" s="34">
        <v>4.71864909021299E-4</v>
      </c>
      <c r="V50" s="34">
        <v>1.7555623430949901E-5</v>
      </c>
      <c r="W50" s="34">
        <v>5.6603205963531497E-4</v>
      </c>
      <c r="X50" s="34">
        <v>3.49183570706249E-4</v>
      </c>
      <c r="Y50" s="34">
        <v>1.5571200955413199E-5</v>
      </c>
      <c r="Z50" s="34">
        <v>1.0249809863913199E-6</v>
      </c>
      <c r="AA50" s="34">
        <v>7.3691187538853007E-7</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2.82999910557678E-2</v>
      </c>
      <c r="D52" s="34">
        <v>6.7708150868617603E-4</v>
      </c>
      <c r="E52" s="34">
        <v>1.2904326003923099E-3</v>
      </c>
      <c r="F52" s="34">
        <v>1.24775376382426E-3</v>
      </c>
      <c r="G52" s="34">
        <v>1.1663068646541801E-3</v>
      </c>
      <c r="H52" s="34">
        <v>1.0017855760466401E-3</v>
      </c>
      <c r="I52" s="34">
        <v>1.2560602157044001E-3</v>
      </c>
      <c r="J52" s="34">
        <v>1.1183748819455E-3</v>
      </c>
      <c r="K52" s="34">
        <v>1.2411109331558301E-3</v>
      </c>
      <c r="L52" s="34">
        <v>1.3697264206584E-3</v>
      </c>
      <c r="M52" s="34">
        <v>7.9905373738937003E-4</v>
      </c>
      <c r="N52" s="34">
        <v>1.29890402712798E-3</v>
      </c>
      <c r="O52" s="34">
        <v>1.10414400586892E-3</v>
      </c>
      <c r="P52" s="34">
        <v>8.1736234592837196E-4</v>
      </c>
      <c r="Q52" s="34">
        <v>7.5914564557450501E-4</v>
      </c>
      <c r="R52" s="34">
        <v>8.18737991524219E-4</v>
      </c>
      <c r="S52" s="34">
        <v>9.2655084703895997E-4</v>
      </c>
      <c r="T52" s="34">
        <v>7.0024265522461199E-4</v>
      </c>
      <c r="U52" s="34">
        <v>7.0634326794096402E-4</v>
      </c>
      <c r="V52" s="34">
        <v>5.5041750514222502E-4</v>
      </c>
      <c r="W52" s="34">
        <v>5.16986841908336E-4</v>
      </c>
      <c r="X52" s="34">
        <v>3.9614058853263003E-4</v>
      </c>
      <c r="Y52" s="34">
        <v>5.1514951687094503E-4</v>
      </c>
      <c r="Z52" s="34">
        <v>4.0671596915740801E-4</v>
      </c>
      <c r="AA52" s="34">
        <v>5.0710252640907998E-5</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26.911105678966095</v>
      </c>
      <c r="E54" s="34">
        <v>296507.19022400602</v>
      </c>
      <c r="F54" s="34">
        <v>91015.671232327048</v>
      </c>
      <c r="G54" s="34">
        <v>6.7932025435228489</v>
      </c>
      <c r="H54" s="34">
        <v>0.11989730414385824</v>
      </c>
      <c r="I54" s="34">
        <v>2.4653795742375482</v>
      </c>
      <c r="J54" s="34">
        <v>208006.00664085851</v>
      </c>
      <c r="K54" s="34">
        <v>25013.027450778631</v>
      </c>
      <c r="L54" s="34">
        <v>1.6280096101381991</v>
      </c>
      <c r="M54" s="34">
        <v>2.2665362259932575E-3</v>
      </c>
      <c r="N54" s="34">
        <v>149647.63482716988</v>
      </c>
      <c r="O54" s="34">
        <v>6934.79210782874</v>
      </c>
      <c r="P54" s="34">
        <v>4.7473772474110457E-2</v>
      </c>
      <c r="Q54" s="34">
        <v>7.2044528984148842E-3</v>
      </c>
      <c r="R54" s="34">
        <v>1.570706155076456E-2</v>
      </c>
      <c r="S54" s="34">
        <v>30345.879613884401</v>
      </c>
      <c r="T54" s="34">
        <v>98087.902613256942</v>
      </c>
      <c r="U54" s="34">
        <v>9851.714610997602</v>
      </c>
      <c r="V54" s="34">
        <v>2.0943929023895469E-2</v>
      </c>
      <c r="W54" s="34">
        <v>13952.19504837352</v>
      </c>
      <c r="X54" s="34">
        <v>81202.269179529918</v>
      </c>
      <c r="Y54" s="34">
        <v>1.646180174399791E-2</v>
      </c>
      <c r="Z54" s="34">
        <v>4.2140905599388979E-4</v>
      </c>
      <c r="AA54" s="34">
        <v>4.5641104450742877E-4</v>
      </c>
    </row>
    <row r="55" spans="1:27" x14ac:dyDescent="0.35">
      <c r="A55" s="31" t="s">
        <v>121</v>
      </c>
      <c r="B55" s="31" t="s">
        <v>65</v>
      </c>
      <c r="C55" s="34">
        <v>0.52231306383388387</v>
      </c>
      <c r="D55" s="34">
        <v>9.09992725558244E-5</v>
      </c>
      <c r="E55" s="34">
        <v>5.6059249997272495E-4</v>
      </c>
      <c r="F55" s="34">
        <v>0.15777299467253747</v>
      </c>
      <c r="G55" s="34">
        <v>8.6816038072419624E-2</v>
      </c>
      <c r="H55" s="34">
        <v>47107.837723910059</v>
      </c>
      <c r="I55" s="34">
        <v>5863.3290131231215</v>
      </c>
      <c r="J55" s="34">
        <v>37101.637468487053</v>
      </c>
      <c r="K55" s="34">
        <v>0.13010277978964432</v>
      </c>
      <c r="L55" s="34">
        <v>2.78490244484931E-2</v>
      </c>
      <c r="M55" s="34">
        <v>1.2927324895280488E-4</v>
      </c>
      <c r="N55" s="34">
        <v>1.8300463255868305E-2</v>
      </c>
      <c r="O55" s="34">
        <v>9.8600367639446106E-5</v>
      </c>
      <c r="P55" s="34">
        <v>3.0207137438243861E-5</v>
      </c>
      <c r="Q55" s="34">
        <v>0.15229823747193236</v>
      </c>
      <c r="R55" s="34">
        <v>0.19138064546768119</v>
      </c>
      <c r="S55" s="34">
        <v>77895.607986237403</v>
      </c>
      <c r="T55" s="34">
        <v>2.7968144217581065E-2</v>
      </c>
      <c r="U55" s="34">
        <v>1.5445766957444449E-3</v>
      </c>
      <c r="V55" s="34">
        <v>2.5392494545591293E-4</v>
      </c>
      <c r="W55" s="34">
        <v>7656.4597125026712</v>
      </c>
      <c r="X55" s="34">
        <v>1.0774349068268972E-3</v>
      </c>
      <c r="Y55" s="34">
        <v>2.0188296146486221E-3</v>
      </c>
      <c r="Z55" s="34">
        <v>7.1625469029945368E-5</v>
      </c>
      <c r="AA55" s="34">
        <v>6.7617116899225908E-5</v>
      </c>
    </row>
    <row r="56" spans="1:27" x14ac:dyDescent="0.35">
      <c r="A56" s="31" t="s">
        <v>121</v>
      </c>
      <c r="B56" s="31" t="s">
        <v>34</v>
      </c>
      <c r="C56" s="34">
        <v>9.4277328183231202E-2</v>
      </c>
      <c r="D56" s="34">
        <v>2.3347614514926601E-2</v>
      </c>
      <c r="E56" s="34">
        <v>1.0599807139273399E-2</v>
      </c>
      <c r="F56" s="34">
        <v>1.2871535772792599E-2</v>
      </c>
      <c r="G56" s="34">
        <v>1.3125337722873599E-2</v>
      </c>
      <c r="H56" s="34">
        <v>47134.719538980797</v>
      </c>
      <c r="I56" s="34">
        <v>3.4318854090940798E-3</v>
      </c>
      <c r="J56" s="34">
        <v>1.8427169946212201E-3</v>
      </c>
      <c r="K56" s="34">
        <v>6.1079824533972408E-4</v>
      </c>
      <c r="L56" s="34">
        <v>9.9072513888576796E-5</v>
      </c>
      <c r="M56" s="34">
        <v>2.0770463496939999E-5</v>
      </c>
      <c r="N56" s="34">
        <v>9.7908137785601998E-6</v>
      </c>
      <c r="O56" s="34">
        <v>3.5018903892699999E-6</v>
      </c>
      <c r="P56" s="34">
        <v>0</v>
      </c>
      <c r="Q56" s="34">
        <v>0</v>
      </c>
      <c r="R56" s="34">
        <v>0</v>
      </c>
      <c r="S56" s="34">
        <v>0</v>
      </c>
      <c r="T56" s="34">
        <v>0</v>
      </c>
      <c r="U56" s="34">
        <v>1.8306132564627598E-6</v>
      </c>
      <c r="V56" s="34">
        <v>3.3736795710871399E-6</v>
      </c>
      <c r="W56" s="34">
        <v>4.3507914758747902E-4</v>
      </c>
      <c r="X56" s="34">
        <v>2.7940443446208303E-4</v>
      </c>
      <c r="Y56" s="34">
        <v>1.98747145535179E-4</v>
      </c>
      <c r="Z56" s="34">
        <v>1.01725921161241E-4</v>
      </c>
      <c r="AA56" s="34">
        <v>1.0166352774284499E-4</v>
      </c>
    </row>
    <row r="57" spans="1:27" x14ac:dyDescent="0.35">
      <c r="A57" s="31" t="s">
        <v>121</v>
      </c>
      <c r="B57" s="31" t="s">
        <v>70</v>
      </c>
      <c r="C57" s="34">
        <v>0</v>
      </c>
      <c r="D57" s="34">
        <v>0</v>
      </c>
      <c r="E57" s="34">
        <v>0</v>
      </c>
      <c r="F57" s="34">
        <v>0.72101310693636</v>
      </c>
      <c r="G57" s="34">
        <v>9.5523969711065901E-2</v>
      </c>
      <c r="H57" s="34">
        <v>0.19809812488922299</v>
      </c>
      <c r="I57" s="34">
        <v>1.0270160959575001</v>
      </c>
      <c r="J57" s="34">
        <v>5.2874911604825598E-4</v>
      </c>
      <c r="K57" s="34">
        <v>1.2766277992760999</v>
      </c>
      <c r="L57" s="34">
        <v>0.69792607572222798</v>
      </c>
      <c r="M57" s="34">
        <v>4.3393657480938103E-4</v>
      </c>
      <c r="N57" s="34">
        <v>73.898078092373993</v>
      </c>
      <c r="O57" s="34">
        <v>1.608970350728E-3</v>
      </c>
      <c r="P57" s="34">
        <v>9.8721382160345999E-4</v>
      </c>
      <c r="Q57" s="34">
        <v>7.4337467469564201E-4</v>
      </c>
      <c r="R57" s="34">
        <v>1.2574780696384999E-3</v>
      </c>
      <c r="S57" s="34">
        <v>2.2013225478986799E-2</v>
      </c>
      <c r="T57" s="34">
        <v>4.3811840132236303E-3</v>
      </c>
      <c r="U57" s="34">
        <v>9.9069213187217989E-4</v>
      </c>
      <c r="V57" s="34">
        <v>1.7359918032366899E-3</v>
      </c>
      <c r="W57" s="34">
        <v>15748.7280902494</v>
      </c>
      <c r="X57" s="34">
        <v>5.5731467460513598E-3</v>
      </c>
      <c r="Y57" s="34">
        <v>1.3062025709629E-4</v>
      </c>
      <c r="Z57" s="34">
        <v>7.2814538915576604E-5</v>
      </c>
      <c r="AA57" s="34">
        <v>4.0961982284481602E-5</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0.55061305488965162</v>
      </c>
      <c r="D59" s="35">
        <v>26.983398452785593</v>
      </c>
      <c r="E59" s="35">
        <v>296507.19211928098</v>
      </c>
      <c r="F59" s="35">
        <v>91015.830264210235</v>
      </c>
      <c r="G59" s="35">
        <v>6.8811848884599227</v>
      </c>
      <c r="H59" s="35">
        <v>47107.95862299978</v>
      </c>
      <c r="I59" s="35">
        <v>5865.7956487575748</v>
      </c>
      <c r="J59" s="35">
        <v>245107.64523673311</v>
      </c>
      <c r="K59" s="35">
        <v>25013.158819550365</v>
      </c>
      <c r="L59" s="35">
        <v>1.6573345113659483</v>
      </c>
      <c r="M59" s="35">
        <v>3.2020319662769371E-3</v>
      </c>
      <c r="N59" s="35">
        <v>149647.65675305208</v>
      </c>
      <c r="O59" s="35">
        <v>6934.7933270848544</v>
      </c>
      <c r="P59" s="35">
        <v>4.8325602105153354E-2</v>
      </c>
      <c r="Q59" s="35">
        <v>0.16026183601592175</v>
      </c>
      <c r="R59" s="35">
        <v>0.20791268280474104</v>
      </c>
      <c r="S59" s="35">
        <v>108241.48932823539</v>
      </c>
      <c r="T59" s="35">
        <v>98087.931516620971</v>
      </c>
      <c r="U59" s="35">
        <v>9851.7173337824734</v>
      </c>
      <c r="V59" s="35">
        <v>2.1765827097924559E-2</v>
      </c>
      <c r="W59" s="35">
        <v>21608.655843895092</v>
      </c>
      <c r="X59" s="35">
        <v>81202.271002288981</v>
      </c>
      <c r="Y59" s="35">
        <v>1.9011352076472893E-2</v>
      </c>
      <c r="Z59" s="35">
        <v>9.0077547516763455E-4</v>
      </c>
      <c r="AA59" s="35">
        <v>5.7547532592295127E-4</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6.3837047867022698E-2</v>
      </c>
      <c r="E64" s="34">
        <v>1.0463246451359901E-4</v>
      </c>
      <c r="F64" s="34">
        <v>1.4097864491199901E-5</v>
      </c>
      <c r="G64" s="34">
        <v>0</v>
      </c>
      <c r="H64" s="34">
        <v>0</v>
      </c>
      <c r="I64" s="34">
        <v>0</v>
      </c>
      <c r="J64" s="34">
        <v>7.7675805628869989E-6</v>
      </c>
      <c r="K64" s="34">
        <v>1.3199986569739201E-5</v>
      </c>
      <c r="L64" s="34">
        <v>2.5078639370429101E-5</v>
      </c>
      <c r="M64" s="34">
        <v>8.6687388842467989E-6</v>
      </c>
      <c r="N64" s="34">
        <v>2.1137416122167497E-3</v>
      </c>
      <c r="O64" s="34">
        <v>4.0435572866282997E-5</v>
      </c>
      <c r="P64" s="34">
        <v>1.00559303481195E-5</v>
      </c>
      <c r="Q64" s="34">
        <v>4.5295979017179897E-6</v>
      </c>
      <c r="R64" s="34">
        <v>8.5805561933220803E-6</v>
      </c>
      <c r="S64" s="34">
        <v>1.2015133728160402E-3</v>
      </c>
      <c r="T64" s="34">
        <v>1.38823975956032E-4</v>
      </c>
      <c r="U64" s="34">
        <v>3.3614834908176001E-4</v>
      </c>
      <c r="V64" s="34">
        <v>1.92179071153992E-5</v>
      </c>
      <c r="W64" s="34">
        <v>6.6402802776929998E-4</v>
      </c>
      <c r="X64" s="34">
        <v>4.1357788608779601E-4</v>
      </c>
      <c r="Y64" s="34">
        <v>1.94559312987725E-4</v>
      </c>
      <c r="Z64" s="34">
        <v>1.6857389509457901E-6</v>
      </c>
      <c r="AA64" s="34">
        <v>6.1010486568019897E-7</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2.8325696200562699E-2</v>
      </c>
      <c r="D66" s="34">
        <v>6.7683775875429302E-4</v>
      </c>
      <c r="E66" s="34">
        <v>2.4808204918304001E-3</v>
      </c>
      <c r="F66" s="34">
        <v>4.4134986378086997E-4</v>
      </c>
      <c r="G66" s="34">
        <v>9.3322612995935198E-4</v>
      </c>
      <c r="H66" s="34">
        <v>9.3384152464233905E-4</v>
      </c>
      <c r="I66" s="34">
        <v>1.2078179564500001E-3</v>
      </c>
      <c r="J66" s="34">
        <v>1.1755368264094702E-3</v>
      </c>
      <c r="K66" s="34">
        <v>1.2000599030677901E-3</v>
      </c>
      <c r="L66" s="34">
        <v>1.2761345904591E-3</v>
      </c>
      <c r="M66" s="34">
        <v>8.8957817205000003E-4</v>
      </c>
      <c r="N66" s="34">
        <v>1.2497991889425999E-3</v>
      </c>
      <c r="O66" s="34">
        <v>1.0787841970739001E-3</v>
      </c>
      <c r="P66" s="34">
        <v>8.8573821406133903E-4</v>
      </c>
      <c r="Q66" s="34">
        <v>7.9327582412539995E-4</v>
      </c>
      <c r="R66" s="34">
        <v>8.229068436407601E-4</v>
      </c>
      <c r="S66" s="34">
        <v>1.0545595612370699E-3</v>
      </c>
      <c r="T66" s="34">
        <v>6.0532084327291006E-4</v>
      </c>
      <c r="U66" s="34">
        <v>7.4295866288304007E-4</v>
      </c>
      <c r="V66" s="34">
        <v>5.4358104262765608E-4</v>
      </c>
      <c r="W66" s="34">
        <v>5.8343407889950008E-4</v>
      </c>
      <c r="X66" s="34">
        <v>3.5834404059272002E-4</v>
      </c>
      <c r="Y66" s="34">
        <v>8.0003692185783601E-4</v>
      </c>
      <c r="Z66" s="34">
        <v>5.9885560273291207E-3</v>
      </c>
      <c r="AA66" s="34">
        <v>5.5170745973736196E-6</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294417.6719148485</v>
      </c>
      <c r="E68" s="34">
        <v>59697.067843215875</v>
      </c>
      <c r="F68" s="34">
        <v>114070.27528231977</v>
      </c>
      <c r="G68" s="34">
        <v>1.660915427827225E-2</v>
      </c>
      <c r="H68" s="34">
        <v>0.44386752056657497</v>
      </c>
      <c r="I68" s="34">
        <v>1.6937112338972451E-2</v>
      </c>
      <c r="J68" s="34">
        <v>100046.55918360711</v>
      </c>
      <c r="K68" s="34">
        <v>115022.72531503999</v>
      </c>
      <c r="L68" s="34">
        <v>1.1036743637528621</v>
      </c>
      <c r="M68" s="34">
        <v>3.9321070321453886E-3</v>
      </c>
      <c r="N68" s="34">
        <v>30219.392198036156</v>
      </c>
      <c r="O68" s="34">
        <v>0.30385541388863641</v>
      </c>
      <c r="P68" s="34">
        <v>7.0355132523244046E-3</v>
      </c>
      <c r="Q68" s="34">
        <v>5.7714901934628245E-3</v>
      </c>
      <c r="R68" s="34">
        <v>1.0774445485057165E-2</v>
      </c>
      <c r="S68" s="34">
        <v>40919.128082859403</v>
      </c>
      <c r="T68" s="34">
        <v>27620.403359078857</v>
      </c>
      <c r="U68" s="34">
        <v>2628.5244441964323</v>
      </c>
      <c r="V68" s="34">
        <v>7.345847800412998E-3</v>
      </c>
      <c r="W68" s="34">
        <v>1.8909011570588461</v>
      </c>
      <c r="X68" s="34">
        <v>10705.4975762454</v>
      </c>
      <c r="Y68" s="34">
        <v>1.4625035546124079</v>
      </c>
      <c r="Z68" s="34">
        <v>4.6011284879906873E-3</v>
      </c>
      <c r="AA68" s="34">
        <v>1.7437635013810571E-3</v>
      </c>
    </row>
    <row r="69" spans="1:27" x14ac:dyDescent="0.35">
      <c r="A69" s="31" t="s">
        <v>122</v>
      </c>
      <c r="B69" s="31" t="s">
        <v>65</v>
      </c>
      <c r="C69" s="34">
        <v>2.353772981724167</v>
      </c>
      <c r="D69" s="34">
        <v>3.3804704942496126E-4</v>
      </c>
      <c r="E69" s="34">
        <v>6.0732745250799188E-3</v>
      </c>
      <c r="F69" s="34">
        <v>1.4423918610832528E-2</v>
      </c>
      <c r="G69" s="34">
        <v>0.2397715610288004</v>
      </c>
      <c r="H69" s="34">
        <v>58893.135097089893</v>
      </c>
      <c r="I69" s="34">
        <v>57491.458650875211</v>
      </c>
      <c r="J69" s="34">
        <v>0.10952846770407984</v>
      </c>
      <c r="K69" s="34">
        <v>2.3790763672105888E-2</v>
      </c>
      <c r="L69" s="34">
        <v>4.2828081031347651E-2</v>
      </c>
      <c r="M69" s="34">
        <v>4.8519973757318592E-4</v>
      </c>
      <c r="N69" s="34">
        <v>0.40312284844021445</v>
      </c>
      <c r="O69" s="34">
        <v>2.3391103938265115E-3</v>
      </c>
      <c r="P69" s="34">
        <v>9.6635482466588592E-4</v>
      </c>
      <c r="Q69" s="34">
        <v>3.049466451917388E-4</v>
      </c>
      <c r="R69" s="34">
        <v>6.0901843869119851E-4</v>
      </c>
      <c r="S69" s="34">
        <v>8.9988830038307183E-2</v>
      </c>
      <c r="T69" s="34">
        <v>4.1189820536657054E-2</v>
      </c>
      <c r="U69" s="34">
        <v>0.17849845934778336</v>
      </c>
      <c r="V69" s="34">
        <v>5.285125111603616E-3</v>
      </c>
      <c r="W69" s="34">
        <v>0.13770116013482891</v>
      </c>
      <c r="X69" s="34">
        <v>8724.1301598077516</v>
      </c>
      <c r="Y69" s="34">
        <v>2.7066039101236714E-2</v>
      </c>
      <c r="Z69" s="34">
        <v>7.0434478212126999E-5</v>
      </c>
      <c r="AA69" s="34">
        <v>4.9122684514173566E-4</v>
      </c>
    </row>
    <row r="70" spans="1:27" x14ac:dyDescent="0.35">
      <c r="A70" s="31" t="s">
        <v>122</v>
      </c>
      <c r="B70" s="31" t="s">
        <v>34</v>
      </c>
      <c r="C70" s="34">
        <v>9.7017469358879491E-2</v>
      </c>
      <c r="D70" s="34">
        <v>2.2023587394244998E-2</v>
      </c>
      <c r="E70" s="34">
        <v>1.6800624819035E-2</v>
      </c>
      <c r="F70" s="34">
        <v>5.2302988296964899E-3</v>
      </c>
      <c r="G70" s="34">
        <v>1.48776613164672E-2</v>
      </c>
      <c r="H70" s="34">
        <v>69969.271148405198</v>
      </c>
      <c r="I70" s="34">
        <v>3.4137919171739802E-3</v>
      </c>
      <c r="J70" s="34">
        <v>5.1035531712571199E-3</v>
      </c>
      <c r="K70" s="34">
        <v>6.7763126699599491E-4</v>
      </c>
      <c r="L70" s="34">
        <v>5.3524785705809993E-4</v>
      </c>
      <c r="M70" s="34">
        <v>3.5291477298126002E-4</v>
      </c>
      <c r="N70" s="34">
        <v>8.9108416331760003E-5</v>
      </c>
      <c r="O70" s="34">
        <v>1.1765192365030001E-5</v>
      </c>
      <c r="P70" s="34">
        <v>4.0292555063964697E-6</v>
      </c>
      <c r="Q70" s="34">
        <v>0</v>
      </c>
      <c r="R70" s="34">
        <v>0</v>
      </c>
      <c r="S70" s="34">
        <v>0</v>
      </c>
      <c r="T70" s="34">
        <v>1.97137518278305E-6</v>
      </c>
      <c r="U70" s="34">
        <v>2.8855837103679299E-6</v>
      </c>
      <c r="V70" s="34">
        <v>7.6417535098996007E-6</v>
      </c>
      <c r="W70" s="34">
        <v>6.7066394342744397E-4</v>
      </c>
      <c r="X70" s="34">
        <v>4.6445973168993099E-4</v>
      </c>
      <c r="Y70" s="34">
        <v>2.9436411511807298E-4</v>
      </c>
      <c r="Z70" s="34">
        <v>5.4000548426086897E-5</v>
      </c>
      <c r="AA70" s="34">
        <v>5.9884158827847901E-4</v>
      </c>
    </row>
    <row r="71" spans="1:27" x14ac:dyDescent="0.35">
      <c r="A71" s="31" t="s">
        <v>122</v>
      </c>
      <c r="B71" s="31" t="s">
        <v>70</v>
      </c>
      <c r="C71" s="34">
        <v>0</v>
      </c>
      <c r="D71" s="34">
        <v>0</v>
      </c>
      <c r="E71" s="34">
        <v>0</v>
      </c>
      <c r="F71" s="34">
        <v>0.29794323269365997</v>
      </c>
      <c r="G71" s="34">
        <v>1.4478719517667899E-2</v>
      </c>
      <c r="H71" s="34">
        <v>3.4836355407055201E-2</v>
      </c>
      <c r="I71" s="34">
        <v>7.3791882458619992E-2</v>
      </c>
      <c r="J71" s="34">
        <v>6.1186341561568396E-3</v>
      </c>
      <c r="K71" s="34">
        <v>5.5143731190743998E-2</v>
      </c>
      <c r="L71" s="34">
        <v>4.1096346004843999E-2</v>
      </c>
      <c r="M71" s="34">
        <v>1.0899229615999998E-3</v>
      </c>
      <c r="N71" s="34">
        <v>0.124617245890178</v>
      </c>
      <c r="O71" s="34">
        <v>1.7598534682426801E-3</v>
      </c>
      <c r="P71" s="34">
        <v>4.7860839982737503E-4</v>
      </c>
      <c r="Q71" s="34">
        <v>5.7306602189448992E-4</v>
      </c>
      <c r="R71" s="34">
        <v>1.0948783025733699E-3</v>
      </c>
      <c r="S71" s="34">
        <v>3.6381948205248003E-2</v>
      </c>
      <c r="T71" s="34">
        <v>3.63568021300242E-3</v>
      </c>
      <c r="U71" s="34">
        <v>6.4691188144195902E-3</v>
      </c>
      <c r="V71" s="34">
        <v>1.1007201443558599E-2</v>
      </c>
      <c r="W71" s="34">
        <v>4.5772952121501002E-2</v>
      </c>
      <c r="X71" s="34">
        <v>6.7075386786839997E-2</v>
      </c>
      <c r="Y71" s="34">
        <v>1.08644612581486E-4</v>
      </c>
      <c r="Z71" s="34">
        <v>1.22473358911098E-2</v>
      </c>
      <c r="AA71" s="34">
        <v>3.8440391301631198E-5</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2.3820986779247297</v>
      </c>
      <c r="D73" s="35">
        <v>294417.73676678119</v>
      </c>
      <c r="E73" s="35">
        <v>59697.07650194336</v>
      </c>
      <c r="F73" s="35">
        <v>114070.29016168611</v>
      </c>
      <c r="G73" s="35">
        <v>0.25731394143703201</v>
      </c>
      <c r="H73" s="35">
        <v>58893.579898451986</v>
      </c>
      <c r="I73" s="35">
        <v>57491.476795805509</v>
      </c>
      <c r="J73" s="35">
        <v>100046.66989537922</v>
      </c>
      <c r="K73" s="35">
        <v>115022.75031906356</v>
      </c>
      <c r="L73" s="35">
        <v>1.1478036580140394</v>
      </c>
      <c r="M73" s="35">
        <v>5.3155536806528212E-3</v>
      </c>
      <c r="N73" s="35">
        <v>30219.798684425397</v>
      </c>
      <c r="O73" s="35">
        <v>0.30731374405240308</v>
      </c>
      <c r="P73" s="35">
        <v>8.8976622213997499E-3</v>
      </c>
      <c r="Q73" s="35">
        <v>6.8742422606816811E-3</v>
      </c>
      <c r="R73" s="35">
        <v>1.2214951323582445E-2</v>
      </c>
      <c r="S73" s="35">
        <v>40919.220327762378</v>
      </c>
      <c r="T73" s="35">
        <v>27620.445293044213</v>
      </c>
      <c r="U73" s="35">
        <v>2628.7040217627923</v>
      </c>
      <c r="V73" s="35">
        <v>1.3193771861759671E-2</v>
      </c>
      <c r="W73" s="35">
        <v>2.0298497793003438</v>
      </c>
      <c r="X73" s="35">
        <v>19429.628507975078</v>
      </c>
      <c r="Y73" s="35">
        <v>1.4905641899484903</v>
      </c>
      <c r="Z73" s="35">
        <v>1.066180473248288E-2</v>
      </c>
      <c r="AA73" s="35">
        <v>2.2411175259858468E-3</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collapsed="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2.9627158956879899E-2</v>
      </c>
      <c r="E78" s="34">
        <v>8.9904627194050991E-3</v>
      </c>
      <c r="F78" s="34">
        <v>0</v>
      </c>
      <c r="G78" s="34">
        <v>0</v>
      </c>
      <c r="H78" s="34">
        <v>1.96684223088266E-5</v>
      </c>
      <c r="I78" s="34">
        <v>1.1506521281225199E-5</v>
      </c>
      <c r="J78" s="34">
        <v>4.3892417773463404E-3</v>
      </c>
      <c r="K78" s="34">
        <v>2.19749355065E-3</v>
      </c>
      <c r="L78" s="34">
        <v>4.2975263000632402E-3</v>
      </c>
      <c r="M78" s="34">
        <v>8.8272236396124292E-6</v>
      </c>
      <c r="N78" s="34">
        <v>2.0363532347850303E-3</v>
      </c>
      <c r="O78" s="34">
        <v>1.04241043612386E-5</v>
      </c>
      <c r="P78" s="34">
        <v>0</v>
      </c>
      <c r="Q78" s="34">
        <v>0</v>
      </c>
      <c r="R78" s="34">
        <v>5.0218994317787997E-6</v>
      </c>
      <c r="S78" s="34">
        <v>4.6991223983754E-5</v>
      </c>
      <c r="T78" s="34">
        <v>1.99597056618862E-5</v>
      </c>
      <c r="U78" s="34">
        <v>6.9878423252660001E-4</v>
      </c>
      <c r="V78" s="34">
        <v>5.4917459221885002E-6</v>
      </c>
      <c r="W78" s="34">
        <v>1.05175135915409E-4</v>
      </c>
      <c r="X78" s="34">
        <v>1.4851900194559999E-4</v>
      </c>
      <c r="Y78" s="34">
        <v>9.7642730407179995E-5</v>
      </c>
      <c r="Z78" s="34">
        <v>3.2884152336411999E-6</v>
      </c>
      <c r="AA78" s="34">
        <v>2.0386318026406998E-6</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2.8730876472870003E-2</v>
      </c>
      <c r="D80" s="34">
        <v>1.6421580381205999E-4</v>
      </c>
      <c r="E80" s="34">
        <v>1.6003905383164901E-3</v>
      </c>
      <c r="F80" s="34">
        <v>1.2123304494593402E-3</v>
      </c>
      <c r="G80" s="34">
        <v>7.9373177897685003E-4</v>
      </c>
      <c r="H80" s="34">
        <v>1.2730088468475001E-3</v>
      </c>
      <c r="I80" s="34">
        <v>1.29904208485673E-3</v>
      </c>
      <c r="J80" s="34">
        <v>1.5519368437604999E-3</v>
      </c>
      <c r="K80" s="34">
        <v>1.2825498723392299E-3</v>
      </c>
      <c r="L80" s="34">
        <v>1.48345337906256E-3</v>
      </c>
      <c r="M80" s="34">
        <v>8.8858290297616006E-4</v>
      </c>
      <c r="N80" s="34">
        <v>1.3658010371280799E-3</v>
      </c>
      <c r="O80" s="34">
        <v>1.13592068936495E-3</v>
      </c>
      <c r="P80" s="34">
        <v>7.8599706217421909E-4</v>
      </c>
      <c r="Q80" s="34">
        <v>8.0032174946756992E-4</v>
      </c>
      <c r="R80" s="34">
        <v>8.4786269767060391E-4</v>
      </c>
      <c r="S80" s="34">
        <v>9.3874863322645E-4</v>
      </c>
      <c r="T80" s="34">
        <v>6.8114736689864396E-4</v>
      </c>
      <c r="U80" s="34">
        <v>7.5611306716075394E-4</v>
      </c>
      <c r="V80" s="34">
        <v>5.2648907386337494E-4</v>
      </c>
      <c r="W80" s="34">
        <v>5.2393397009064006E-4</v>
      </c>
      <c r="X80" s="34">
        <v>4.0760827095423702E-4</v>
      </c>
      <c r="Y80" s="34">
        <v>4.24686531963456E-4</v>
      </c>
      <c r="Z80" s="34">
        <v>4.3355756863481398E-4</v>
      </c>
      <c r="AA80" s="34">
        <v>4.4220827843465396E-5</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60290.155935846255</v>
      </c>
      <c r="E82" s="34">
        <v>167391.23141963402</v>
      </c>
      <c r="F82" s="34">
        <v>6.3577514332481258E-3</v>
      </c>
      <c r="G82" s="34">
        <v>9.0504360642761495E-4</v>
      </c>
      <c r="H82" s="34">
        <v>47504.108302789944</v>
      </c>
      <c r="I82" s="34">
        <v>43627.560332452129</v>
      </c>
      <c r="J82" s="34">
        <v>75331.312908497042</v>
      </c>
      <c r="K82" s="34">
        <v>61891.796913152102</v>
      </c>
      <c r="L82" s="34">
        <v>68697.783209465735</v>
      </c>
      <c r="M82" s="34">
        <v>8.5116721381072076E-3</v>
      </c>
      <c r="N82" s="34">
        <v>74562.110489731873</v>
      </c>
      <c r="O82" s="34">
        <v>4.7268887168111142E-3</v>
      </c>
      <c r="P82" s="34">
        <v>1.439807373469162E-3</v>
      </c>
      <c r="Q82" s="34">
        <v>8.7035505036263156E-4</v>
      </c>
      <c r="R82" s="34">
        <v>2.2989956400230917E-3</v>
      </c>
      <c r="S82" s="34">
        <v>6873.3234934129587</v>
      </c>
      <c r="T82" s="34">
        <v>12869.648985825519</v>
      </c>
      <c r="U82" s="34">
        <v>10921.378501444995</v>
      </c>
      <c r="V82" s="34">
        <v>4.6460234546798825E-4</v>
      </c>
      <c r="W82" s="34">
        <v>1.9820670780417728E-3</v>
      </c>
      <c r="X82" s="34">
        <v>1.7116155408789359E-3</v>
      </c>
      <c r="Y82" s="34">
        <v>6.6762355446059278E-4</v>
      </c>
      <c r="Z82" s="34">
        <v>3.0708476369836995E-4</v>
      </c>
      <c r="AA82" s="34">
        <v>3.8552421059718969E-4</v>
      </c>
    </row>
    <row r="83" spans="1:27" x14ac:dyDescent="0.35">
      <c r="A83" s="31" t="s">
        <v>123</v>
      </c>
      <c r="B83" s="31" t="s">
        <v>65</v>
      </c>
      <c r="C83" s="34">
        <v>0.15649870805117999</v>
      </c>
      <c r="D83" s="34">
        <v>0</v>
      </c>
      <c r="E83" s="34">
        <v>5.0880336106848002E-5</v>
      </c>
      <c r="F83" s="34">
        <v>1.07852772216789E-4</v>
      </c>
      <c r="G83" s="34">
        <v>7.3319948872248007E-5</v>
      </c>
      <c r="H83" s="34">
        <v>0.64519893979160392</v>
      </c>
      <c r="I83" s="34">
        <v>2.5922414265605601E-2</v>
      </c>
      <c r="J83" s="34">
        <v>1.18963304735825E-3</v>
      </c>
      <c r="K83" s="34">
        <v>1.2791290058486801E-4</v>
      </c>
      <c r="L83" s="34">
        <v>3.4038724392128003E-3</v>
      </c>
      <c r="M83" s="34">
        <v>6.2209333803623301E-4</v>
      </c>
      <c r="N83" s="34">
        <v>5.7564252224702992</v>
      </c>
      <c r="O83" s="34">
        <v>4.3090536132465499E-5</v>
      </c>
      <c r="P83" s="34">
        <v>1.26417073727771E-5</v>
      </c>
      <c r="Q83" s="34">
        <v>1.4069866128654599E-5</v>
      </c>
      <c r="R83" s="34">
        <v>9.4437490965801899E-5</v>
      </c>
      <c r="S83" s="34">
        <v>6462.5526260654997</v>
      </c>
      <c r="T83" s="34">
        <v>1.46829107411319E-3</v>
      </c>
      <c r="U83" s="34">
        <v>4.5428442028787501E-3</v>
      </c>
      <c r="V83" s="34">
        <v>0</v>
      </c>
      <c r="W83" s="34">
        <v>2.5108698870228598E-6</v>
      </c>
      <c r="X83" s="34">
        <v>2.25834711179997E-6</v>
      </c>
      <c r="Y83" s="34">
        <v>1.8945690612790501E-6</v>
      </c>
      <c r="Z83" s="34">
        <v>1.61574895896147E-6</v>
      </c>
      <c r="AA83" s="34">
        <v>1.47387008185735E-6</v>
      </c>
    </row>
    <row r="84" spans="1:27" x14ac:dyDescent="0.35">
      <c r="A84" s="31" t="s">
        <v>123</v>
      </c>
      <c r="B84" s="31" t="s">
        <v>34</v>
      </c>
      <c r="C84" s="34">
        <v>8.5259364519014988E-2</v>
      </c>
      <c r="D84" s="34">
        <v>2.3772455228471902E-2</v>
      </c>
      <c r="E84" s="34">
        <v>7.9805254947690005E-3</v>
      </c>
      <c r="F84" s="34">
        <v>6.8543922932627994E-3</v>
      </c>
      <c r="G84" s="34">
        <v>1.40909111692039E-2</v>
      </c>
      <c r="H84" s="34">
        <v>0.39827159403524004</v>
      </c>
      <c r="I84" s="34">
        <v>3.1872600680781002E-2</v>
      </c>
      <c r="J84" s="34">
        <v>1.1011847482450801</v>
      </c>
      <c r="K84" s="34">
        <v>4.9986463624235502E-3</v>
      </c>
      <c r="L84" s="34">
        <v>1.32196907639947E-3</v>
      </c>
      <c r="M84" s="34">
        <v>6.7738188719271601E-4</v>
      </c>
      <c r="N84" s="34">
        <v>6.2014960467695997E-5</v>
      </c>
      <c r="O84" s="34">
        <v>7.3057196617989599E-6</v>
      </c>
      <c r="P84" s="34">
        <v>3.3641759571795302E-6</v>
      </c>
      <c r="Q84" s="34">
        <v>0</v>
      </c>
      <c r="R84" s="34">
        <v>0</v>
      </c>
      <c r="S84" s="34">
        <v>0</v>
      </c>
      <c r="T84" s="34">
        <v>2.3463467973791998E-6</v>
      </c>
      <c r="U84" s="34">
        <v>3.2857347035232799E-6</v>
      </c>
      <c r="V84" s="34">
        <v>5.1948122742478397E-5</v>
      </c>
      <c r="W84" s="34">
        <v>3.0070633946435997E-4</v>
      </c>
      <c r="X84" s="34">
        <v>2.5862157809037603E-4</v>
      </c>
      <c r="Y84" s="34">
        <v>2.39159470145435E-4</v>
      </c>
      <c r="Z84" s="34">
        <v>1.4822846333757499E-4</v>
      </c>
      <c r="AA84" s="34">
        <v>1.0169578631685001E-4</v>
      </c>
    </row>
    <row r="85" spans="1:27" x14ac:dyDescent="0.35">
      <c r="A85" s="31" t="s">
        <v>123</v>
      </c>
      <c r="B85" s="31" t="s">
        <v>70</v>
      </c>
      <c r="C85" s="34">
        <v>0</v>
      </c>
      <c r="D85" s="34">
        <v>0</v>
      </c>
      <c r="E85" s="34">
        <v>0</v>
      </c>
      <c r="F85" s="34">
        <v>0.40770559163604003</v>
      </c>
      <c r="G85" s="34">
        <v>4.2568040877819504E-3</v>
      </c>
      <c r="H85" s="34">
        <v>1.3809413645924501E-2</v>
      </c>
      <c r="I85" s="34">
        <v>2.3569350245951998E-2</v>
      </c>
      <c r="J85" s="34">
        <v>0.60382777618260797</v>
      </c>
      <c r="K85" s="34">
        <v>0.32365294957314</v>
      </c>
      <c r="L85" s="34">
        <v>17061.332402836</v>
      </c>
      <c r="M85" s="34">
        <v>3.7600195614808799E-3</v>
      </c>
      <c r="N85" s="34">
        <v>1364.58703513153</v>
      </c>
      <c r="O85" s="34">
        <v>1.4675945690779998E-3</v>
      </c>
      <c r="P85" s="34">
        <v>1.0031609699607601E-3</v>
      </c>
      <c r="Q85" s="34">
        <v>5.56166879856671E-4</v>
      </c>
      <c r="R85" s="34">
        <v>7.7352576671815701E-4</v>
      </c>
      <c r="S85" s="34">
        <v>4.0579987829557499E-3</v>
      </c>
      <c r="T85" s="34">
        <v>1.9565863460834902E-3</v>
      </c>
      <c r="U85" s="34">
        <v>2.5840343565747899E-3</v>
      </c>
      <c r="V85" s="34">
        <v>7.1243257538600407E-4</v>
      </c>
      <c r="W85" s="34">
        <v>8.3163193036407991E-3</v>
      </c>
      <c r="X85" s="34">
        <v>9.6182873024804397E-3</v>
      </c>
      <c r="Y85" s="34">
        <v>3.9020912050081503E-4</v>
      </c>
      <c r="Z85" s="34">
        <v>1.4063055595376901E-4</v>
      </c>
      <c r="AA85" s="34">
        <v>5.3132991775103997E-5</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0.18522958452405</v>
      </c>
      <c r="D87" s="35">
        <v>60290.185727221018</v>
      </c>
      <c r="E87" s="35">
        <v>167391.24206136761</v>
      </c>
      <c r="F87" s="35">
        <v>7.6779346549242546E-3</v>
      </c>
      <c r="G87" s="35">
        <v>1.7720953342767129E-3</v>
      </c>
      <c r="H87" s="35">
        <v>47504.754794407003</v>
      </c>
      <c r="I87" s="35">
        <v>43627.587565415</v>
      </c>
      <c r="J87" s="35">
        <v>75331.320039308717</v>
      </c>
      <c r="K87" s="35">
        <v>61891.800521108424</v>
      </c>
      <c r="L87" s="35">
        <v>68697.792394317861</v>
      </c>
      <c r="M87" s="35">
        <v>1.0031175602759214E-2</v>
      </c>
      <c r="N87" s="35">
        <v>74567.870317108609</v>
      </c>
      <c r="O87" s="35">
        <v>5.9163240466697685E-3</v>
      </c>
      <c r="P87" s="35">
        <v>2.2384461430161582E-3</v>
      </c>
      <c r="Q87" s="35">
        <v>1.684746665958856E-3</v>
      </c>
      <c r="R87" s="35">
        <v>3.2463177280912764E-3</v>
      </c>
      <c r="S87" s="35">
        <v>13335.877105218315</v>
      </c>
      <c r="T87" s="35">
        <v>12869.651155223664</v>
      </c>
      <c r="U87" s="35">
        <v>10921.384499186497</v>
      </c>
      <c r="V87" s="35">
        <v>9.9658316525355183E-4</v>
      </c>
      <c r="W87" s="35">
        <v>2.6136870539348448E-3</v>
      </c>
      <c r="X87" s="35">
        <v>2.2700011608905732E-3</v>
      </c>
      <c r="Y87" s="35">
        <v>1.1918473858925078E-3</v>
      </c>
      <c r="Z87" s="35">
        <v>7.4554649652578656E-4</v>
      </c>
      <c r="AA87" s="35">
        <v>4.3325754032515315E-4</v>
      </c>
    </row>
  </sheetData>
  <sheetProtection algorithmName="SHA-512" hashValue="X9Tk4fgWB6DObnY3PFm6bkgNC6fR6hLeyMjPl3GP7KsBHvIvReDWLACZc+TWTQAhqRMBJSFhks2TQ6voGeUbTQ==" saltValue="AJ4gTsReF98bgWU1SEiWQQ=="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57E188"/>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134</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76</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1483127.4440000001</v>
      </c>
      <c r="D6" s="34">
        <v>981937.99100000004</v>
      </c>
      <c r="E6" s="34">
        <v>879924.37100000004</v>
      </c>
      <c r="F6" s="34">
        <v>783885.1100000001</v>
      </c>
      <c r="G6" s="34">
        <v>679703.26099999994</v>
      </c>
      <c r="H6" s="34">
        <v>528370.94550000003</v>
      </c>
      <c r="I6" s="34">
        <v>446120.53200000001</v>
      </c>
      <c r="J6" s="34">
        <v>430783.46600000001</v>
      </c>
      <c r="K6" s="34">
        <v>391648.44750000001</v>
      </c>
      <c r="L6" s="34">
        <v>341924.93349999998</v>
      </c>
      <c r="M6" s="34">
        <v>301016.38300000003</v>
      </c>
      <c r="N6" s="34">
        <v>229597.514</v>
      </c>
      <c r="O6" s="34">
        <v>233125.47700000001</v>
      </c>
      <c r="P6" s="34">
        <v>195527.984</v>
      </c>
      <c r="Q6" s="34">
        <v>126184.83199999999</v>
      </c>
      <c r="R6" s="34">
        <v>108639.52499999999</v>
      </c>
      <c r="S6" s="34">
        <v>77582.697499999995</v>
      </c>
      <c r="T6" s="34">
        <v>68845.823000000004</v>
      </c>
      <c r="U6" s="34">
        <v>61281.021500000003</v>
      </c>
      <c r="V6" s="34">
        <v>56518.065499999997</v>
      </c>
      <c r="W6" s="34">
        <v>48633.812700000002</v>
      </c>
      <c r="X6" s="34">
        <v>28727.79</v>
      </c>
      <c r="Y6" s="34">
        <v>25812.020700000001</v>
      </c>
      <c r="Z6" s="34">
        <v>24721.402899999997</v>
      </c>
      <c r="AA6" s="34">
        <v>19414.354800000001</v>
      </c>
    </row>
    <row r="7" spans="1:27" x14ac:dyDescent="0.35">
      <c r="A7" s="31" t="s">
        <v>38</v>
      </c>
      <c r="B7" s="31" t="s">
        <v>68</v>
      </c>
      <c r="C7" s="34">
        <v>179807.62100000001</v>
      </c>
      <c r="D7" s="34">
        <v>131780.60999999999</v>
      </c>
      <c r="E7" s="34">
        <v>127468.85</v>
      </c>
      <c r="F7" s="34">
        <v>108264.32799999999</v>
      </c>
      <c r="G7" s="34">
        <v>99680.766499999998</v>
      </c>
      <c r="H7" s="34">
        <v>83842.880000000005</v>
      </c>
      <c r="I7" s="34">
        <v>67509.481</v>
      </c>
      <c r="J7" s="34">
        <v>63083.974499999997</v>
      </c>
      <c r="K7" s="34">
        <v>50511.625999999997</v>
      </c>
      <c r="L7" s="34">
        <v>46556.772499999999</v>
      </c>
      <c r="M7" s="34">
        <v>43309</v>
      </c>
      <c r="N7" s="34">
        <v>41641.614000000001</v>
      </c>
      <c r="O7" s="34">
        <v>39058.216500000002</v>
      </c>
      <c r="P7" s="34">
        <v>36943.817999999999</v>
      </c>
      <c r="Q7" s="34">
        <v>35098.692499999997</v>
      </c>
      <c r="R7" s="34">
        <v>32619.972000000002</v>
      </c>
      <c r="S7" s="34">
        <v>29426.5648</v>
      </c>
      <c r="T7" s="34">
        <v>25821.1152</v>
      </c>
      <c r="U7" s="34">
        <v>26068.1273</v>
      </c>
      <c r="V7" s="34">
        <v>25743.367699999999</v>
      </c>
      <c r="W7" s="34">
        <v>24417.2785</v>
      </c>
      <c r="X7" s="34">
        <v>19872.335500000001</v>
      </c>
      <c r="Y7" s="34">
        <v>11716.044800000001</v>
      </c>
      <c r="Z7" s="34">
        <v>10964.629000000001</v>
      </c>
      <c r="AA7" s="34">
        <v>10519.682000000001</v>
      </c>
    </row>
    <row r="8" spans="1:27" x14ac:dyDescent="0.35">
      <c r="A8" s="31" t="s">
        <v>38</v>
      </c>
      <c r="B8" s="31" t="s">
        <v>18</v>
      </c>
      <c r="C8" s="34">
        <v>863790.77596999996</v>
      </c>
      <c r="D8" s="34">
        <v>470936.130254324</v>
      </c>
      <c r="E8" s="34">
        <v>450580.90942331997</v>
      </c>
      <c r="F8" s="34">
        <v>446559.00819304009</v>
      </c>
      <c r="G8" s="34">
        <v>354117.12579965004</v>
      </c>
      <c r="H8" s="34">
        <v>216453.42019807</v>
      </c>
      <c r="I8" s="34">
        <v>207005.12058368599</v>
      </c>
      <c r="J8" s="34">
        <v>184677.66352487999</v>
      </c>
      <c r="K8" s="34">
        <v>182302.36666837399</v>
      </c>
      <c r="L8" s="34">
        <v>225207.60508909999</v>
      </c>
      <c r="M8" s="34">
        <v>197919.19387091501</v>
      </c>
      <c r="N8" s="34">
        <v>228236.47414035999</v>
      </c>
      <c r="O8" s="34">
        <v>262988.73708509002</v>
      </c>
      <c r="P8" s="34">
        <v>209214.80114239498</v>
      </c>
      <c r="Q8" s="34">
        <v>167854.05258683997</v>
      </c>
      <c r="R8" s="34">
        <v>124274.51664861001</v>
      </c>
      <c r="S8" s="34">
        <v>114057.15035890001</v>
      </c>
      <c r="T8" s="34">
        <v>124978.70257747998</v>
      </c>
      <c r="U8" s="34">
        <v>114605.89313329999</v>
      </c>
      <c r="V8" s="34">
        <v>112362.99246267401</v>
      </c>
      <c r="W8" s="34">
        <v>100549.04564974002</v>
      </c>
      <c r="X8" s="34">
        <v>106761.31724093499</v>
      </c>
      <c r="Y8" s="34">
        <v>68574.964063905005</v>
      </c>
      <c r="Z8" s="34">
        <v>54990.497469835995</v>
      </c>
      <c r="AA8" s="34">
        <v>34077.189343899001</v>
      </c>
    </row>
    <row r="9" spans="1:27" x14ac:dyDescent="0.35">
      <c r="A9" s="31" t="s">
        <v>38</v>
      </c>
      <c r="B9" s="31" t="s">
        <v>30</v>
      </c>
      <c r="C9" s="34">
        <v>72447.265799999994</v>
      </c>
      <c r="D9" s="34">
        <v>60323.5429</v>
      </c>
      <c r="E9" s="34">
        <v>64596.855800000005</v>
      </c>
      <c r="F9" s="34">
        <v>6854.0627499999991</v>
      </c>
      <c r="G9" s="34">
        <v>6362.5953329849999</v>
      </c>
      <c r="H9" s="34">
        <v>6473.3453800000007</v>
      </c>
      <c r="I9" s="34">
        <v>6207.7082300000002</v>
      </c>
      <c r="J9" s="34">
        <v>5908.5127805020002</v>
      </c>
      <c r="K9" s="34">
        <v>5621.0826927999997</v>
      </c>
      <c r="L9" s="34">
        <v>5382.8044233299997</v>
      </c>
      <c r="M9" s="34">
        <v>5273.0350322899994</v>
      </c>
      <c r="N9" s="34">
        <v>5675.8949400000001</v>
      </c>
      <c r="O9" s="34">
        <v>6266.2150000000001</v>
      </c>
      <c r="P9" s="34">
        <v>8445.83</v>
      </c>
      <c r="Q9" s="34">
        <v>4401.8630000000003</v>
      </c>
      <c r="R9" s="34">
        <v>4455.7160000000003</v>
      </c>
      <c r="S9" s="34">
        <v>6645.7155000000002</v>
      </c>
      <c r="T9" s="34">
        <v>7793.3164999999999</v>
      </c>
      <c r="U9" s="34">
        <v>0</v>
      </c>
      <c r="V9" s="34">
        <v>0</v>
      </c>
      <c r="W9" s="34">
        <v>0</v>
      </c>
      <c r="X9" s="34">
        <v>0</v>
      </c>
      <c r="Y9" s="34">
        <v>0</v>
      </c>
      <c r="Z9" s="34">
        <v>0</v>
      </c>
      <c r="AA9" s="34">
        <v>0</v>
      </c>
    </row>
    <row r="10" spans="1:27" x14ac:dyDescent="0.35">
      <c r="A10" s="31" t="s">
        <v>38</v>
      </c>
      <c r="B10" s="31" t="s">
        <v>63</v>
      </c>
      <c r="C10" s="34">
        <v>45775.861716005005</v>
      </c>
      <c r="D10" s="34">
        <v>22669.338292345994</v>
      </c>
      <c r="E10" s="34">
        <v>30858.547120866002</v>
      </c>
      <c r="F10" s="34">
        <v>21386.443539967004</v>
      </c>
      <c r="G10" s="34">
        <v>15436.539283312999</v>
      </c>
      <c r="H10" s="34">
        <v>4666.6081228034991</v>
      </c>
      <c r="I10" s="34">
        <v>3401.2474468750002</v>
      </c>
      <c r="J10" s="34">
        <v>1588.1257776700002</v>
      </c>
      <c r="K10" s="34">
        <v>87.650067274999969</v>
      </c>
      <c r="L10" s="34">
        <v>5192.4998653899993</v>
      </c>
      <c r="M10" s="34">
        <v>2801.934465068</v>
      </c>
      <c r="N10" s="34">
        <v>7981.3305092980017</v>
      </c>
      <c r="O10" s="34">
        <v>8483.1194887989986</v>
      </c>
      <c r="P10" s="34">
        <v>8870.0733971799964</v>
      </c>
      <c r="Q10" s="34">
        <v>5642.4951638009998</v>
      </c>
      <c r="R10" s="34">
        <v>6340.5774754200002</v>
      </c>
      <c r="S10" s="34">
        <v>16810.032486508</v>
      </c>
      <c r="T10" s="34">
        <v>11203.477449851</v>
      </c>
      <c r="U10" s="34">
        <v>31048.559028121002</v>
      </c>
      <c r="V10" s="34">
        <v>23009.290224613498</v>
      </c>
      <c r="W10" s="34">
        <v>26521.503558656001</v>
      </c>
      <c r="X10" s="34">
        <v>26385.735648925998</v>
      </c>
      <c r="Y10" s="34">
        <v>61882.485732498993</v>
      </c>
      <c r="Z10" s="34">
        <v>35531.933001655998</v>
      </c>
      <c r="AA10" s="34">
        <v>32938.402211647001</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row>
    <row r="13" spans="1:27" x14ac:dyDescent="0.35">
      <c r="A13" s="31" t="s">
        <v>38</v>
      </c>
      <c r="B13" s="31" t="s">
        <v>65</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row>
    <row r="14" spans="1:27" x14ac:dyDescent="0.35">
      <c r="A14" s="31" t="s">
        <v>38</v>
      </c>
      <c r="B14" s="31" t="s">
        <v>34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row>
    <row r="15" spans="1:27" x14ac:dyDescent="0.35">
      <c r="A15" s="31" t="s">
        <v>38</v>
      </c>
      <c r="B15" s="31" t="s">
        <v>70</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2644948.9684860054</v>
      </c>
      <c r="D17" s="35">
        <v>1667647.6124466702</v>
      </c>
      <c r="E17" s="35">
        <v>1553429.5333441859</v>
      </c>
      <c r="F17" s="35">
        <v>1366948.9524830072</v>
      </c>
      <c r="G17" s="35">
        <v>1155300.2879159481</v>
      </c>
      <c r="H17" s="35">
        <v>839807.1992008735</v>
      </c>
      <c r="I17" s="35">
        <v>730244.08926056104</v>
      </c>
      <c r="J17" s="35">
        <v>686041.74258305191</v>
      </c>
      <c r="K17" s="35">
        <v>630171.172928449</v>
      </c>
      <c r="L17" s="35">
        <v>624264.61537781998</v>
      </c>
      <c r="M17" s="35">
        <v>550319.54636827309</v>
      </c>
      <c r="N17" s="35">
        <v>513132.82758965809</v>
      </c>
      <c r="O17" s="35">
        <v>549921.76507388905</v>
      </c>
      <c r="P17" s="35">
        <v>459002.506539575</v>
      </c>
      <c r="Q17" s="35">
        <v>339181.93525064096</v>
      </c>
      <c r="R17" s="35">
        <v>276330.30712403002</v>
      </c>
      <c r="S17" s="35">
        <v>244522.160645408</v>
      </c>
      <c r="T17" s="35">
        <v>238642.43472733095</v>
      </c>
      <c r="U17" s="35">
        <v>233003.60096142098</v>
      </c>
      <c r="V17" s="35">
        <v>217633.71588728752</v>
      </c>
      <c r="W17" s="35">
        <v>200121.64040839599</v>
      </c>
      <c r="X17" s="35">
        <v>181747.17838986099</v>
      </c>
      <c r="Y17" s="35">
        <v>167985.51529640399</v>
      </c>
      <c r="Z17" s="35">
        <v>126208.462371492</v>
      </c>
      <c r="AA17" s="35">
        <v>96949.62835554601</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889610.71200000006</v>
      </c>
      <c r="D20" s="34">
        <v>619012.22600000002</v>
      </c>
      <c r="E20" s="34">
        <v>555540.82999999996</v>
      </c>
      <c r="F20" s="34">
        <v>472097.38400000002</v>
      </c>
      <c r="G20" s="34">
        <v>400694.79399999999</v>
      </c>
      <c r="H20" s="34">
        <v>273868.15100000001</v>
      </c>
      <c r="I20" s="34">
        <v>222817.67199999999</v>
      </c>
      <c r="J20" s="34">
        <v>226052.96</v>
      </c>
      <c r="K20" s="34">
        <v>198968.46799999999</v>
      </c>
      <c r="L20" s="34">
        <v>169646.00599999999</v>
      </c>
      <c r="M20" s="34">
        <v>143374.32999999999</v>
      </c>
      <c r="N20" s="34">
        <v>99731.347999999998</v>
      </c>
      <c r="O20" s="34">
        <v>105242.89</v>
      </c>
      <c r="P20" s="34">
        <v>87929.361999999994</v>
      </c>
      <c r="Q20" s="34">
        <v>32589.553</v>
      </c>
      <c r="R20" s="34">
        <v>36599.144</v>
      </c>
      <c r="S20" s="34">
        <v>19677.348000000002</v>
      </c>
      <c r="T20" s="34">
        <v>18055.736000000001</v>
      </c>
      <c r="U20" s="34">
        <v>17274.98</v>
      </c>
      <c r="V20" s="34">
        <v>14282.704</v>
      </c>
      <c r="W20" s="34">
        <v>14222.002</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175843.21596999999</v>
      </c>
      <c r="D22" s="34">
        <v>81109.496252619996</v>
      </c>
      <c r="E22" s="34">
        <v>88081.15480702999</v>
      </c>
      <c r="F22" s="34">
        <v>92473.075307980005</v>
      </c>
      <c r="G22" s="34">
        <v>82091.986494119992</v>
      </c>
      <c r="H22" s="34">
        <v>68306.219277489989</v>
      </c>
      <c r="I22" s="34">
        <v>63446.118989445997</v>
      </c>
      <c r="J22" s="34">
        <v>49918.099242450007</v>
      </c>
      <c r="K22" s="34">
        <v>62311.258665094007</v>
      </c>
      <c r="L22" s="34">
        <v>78134.852802130001</v>
      </c>
      <c r="M22" s="34">
        <v>57959.526351549997</v>
      </c>
      <c r="N22" s="34">
        <v>65885.947072979994</v>
      </c>
      <c r="O22" s="34">
        <v>75602.01124539999</v>
      </c>
      <c r="P22" s="34">
        <v>57970.452798260005</v>
      </c>
      <c r="Q22" s="34">
        <v>39395.74211615001</v>
      </c>
      <c r="R22" s="34">
        <v>26473.747587040001</v>
      </c>
      <c r="S22" s="34">
        <v>36672.204071960005</v>
      </c>
      <c r="T22" s="34">
        <v>42958.709745679997</v>
      </c>
      <c r="U22" s="34">
        <v>39142.870460419996</v>
      </c>
      <c r="V22" s="34">
        <v>35869.905806030001</v>
      </c>
      <c r="W22" s="34">
        <v>32775.978053129998</v>
      </c>
      <c r="X22" s="34">
        <v>37030.037867069994</v>
      </c>
      <c r="Y22" s="34">
        <v>7091.4068017499994</v>
      </c>
      <c r="Z22" s="34">
        <v>0.11064031000000001</v>
      </c>
      <c r="AA22" s="34">
        <v>0.101141624</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132.01228679900004</v>
      </c>
      <c r="D24" s="34">
        <v>0.30122566200000006</v>
      </c>
      <c r="E24" s="34">
        <v>55.532482613999896</v>
      </c>
      <c r="F24" s="34">
        <v>186.40902706999998</v>
      </c>
      <c r="G24" s="34">
        <v>0.28696240499999998</v>
      </c>
      <c r="H24" s="34">
        <v>0.24533247299999988</v>
      </c>
      <c r="I24" s="34">
        <v>0.24486522999999999</v>
      </c>
      <c r="J24" s="34">
        <v>0.2402915589999999</v>
      </c>
      <c r="K24" s="34">
        <v>0.2470064939999998</v>
      </c>
      <c r="L24" s="34">
        <v>0.27070845999999993</v>
      </c>
      <c r="M24" s="34">
        <v>0.23853536499999989</v>
      </c>
      <c r="N24" s="34">
        <v>367.70786394100003</v>
      </c>
      <c r="O24" s="34">
        <v>0.2915179579999998</v>
      </c>
      <c r="P24" s="34">
        <v>0.25259292700000002</v>
      </c>
      <c r="Q24" s="34">
        <v>67.738458873000013</v>
      </c>
      <c r="R24" s="34">
        <v>596.05664495799988</v>
      </c>
      <c r="S24" s="34">
        <v>1432.8262825799998</v>
      </c>
      <c r="T24" s="34">
        <v>0.19877352700000001</v>
      </c>
      <c r="U24" s="34">
        <v>4652.9353822959993</v>
      </c>
      <c r="V24" s="34">
        <v>2347.0735244089997</v>
      </c>
      <c r="W24" s="34">
        <v>4526.6971620769991</v>
      </c>
      <c r="X24" s="34">
        <v>6619.6671659700005</v>
      </c>
      <c r="Y24" s="34">
        <v>26586.301263680001</v>
      </c>
      <c r="Z24" s="34">
        <v>17847.095708559998</v>
      </c>
      <c r="AA24" s="34">
        <v>13865.45484907</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row>
    <row r="27" spans="1:27" x14ac:dyDescent="0.35">
      <c r="A27" s="31" t="s">
        <v>119</v>
      </c>
      <c r="B27" s="31" t="s">
        <v>65</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row>
    <row r="28" spans="1:27" x14ac:dyDescent="0.35">
      <c r="A28" s="31" t="s">
        <v>119</v>
      </c>
      <c r="B28" s="31" t="s">
        <v>34</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row>
    <row r="29" spans="1:27" x14ac:dyDescent="0.35">
      <c r="A29" s="31" t="s">
        <v>119</v>
      </c>
      <c r="B29" s="31" t="s">
        <v>70</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1065585.9402567991</v>
      </c>
      <c r="D31" s="35">
        <v>700122.02347828203</v>
      </c>
      <c r="E31" s="35">
        <v>643677.51728964399</v>
      </c>
      <c r="F31" s="35">
        <v>564756.86833505007</v>
      </c>
      <c r="G31" s="35">
        <v>482787.06745652499</v>
      </c>
      <c r="H31" s="35">
        <v>342174.61560996302</v>
      </c>
      <c r="I31" s="35">
        <v>286264.03585467598</v>
      </c>
      <c r="J31" s="35">
        <v>275971.29953400901</v>
      </c>
      <c r="K31" s="35">
        <v>261279.973671588</v>
      </c>
      <c r="L31" s="35">
        <v>247781.12951058999</v>
      </c>
      <c r="M31" s="35">
        <v>201334.09488691497</v>
      </c>
      <c r="N31" s="35">
        <v>165985.002936921</v>
      </c>
      <c r="O31" s="35">
        <v>180845.19276335798</v>
      </c>
      <c r="P31" s="35">
        <v>145900.06739118698</v>
      </c>
      <c r="Q31" s="35">
        <v>72053.033575023015</v>
      </c>
      <c r="R31" s="35">
        <v>63668.948231998002</v>
      </c>
      <c r="S31" s="35">
        <v>57782.37835454</v>
      </c>
      <c r="T31" s="35">
        <v>61014.644519207002</v>
      </c>
      <c r="U31" s="35">
        <v>61070.785842715995</v>
      </c>
      <c r="V31" s="35">
        <v>52499.683330439002</v>
      </c>
      <c r="W31" s="35">
        <v>51524.677215206997</v>
      </c>
      <c r="X31" s="35">
        <v>43649.705033039994</v>
      </c>
      <c r="Y31" s="35">
        <v>33677.708065430001</v>
      </c>
      <c r="Z31" s="35">
        <v>17847.206348869997</v>
      </c>
      <c r="AA31" s="35">
        <v>13865.555990694</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593516.73199999996</v>
      </c>
      <c r="D34" s="34">
        <v>362925.76500000001</v>
      </c>
      <c r="E34" s="34">
        <v>324383.54100000003</v>
      </c>
      <c r="F34" s="34">
        <v>311787.72600000002</v>
      </c>
      <c r="G34" s="34">
        <v>279008.467</v>
      </c>
      <c r="H34" s="34">
        <v>254502.79449999999</v>
      </c>
      <c r="I34" s="34">
        <v>223302.86</v>
      </c>
      <c r="J34" s="34">
        <v>204730.50599999999</v>
      </c>
      <c r="K34" s="34">
        <v>192679.97949999999</v>
      </c>
      <c r="L34" s="34">
        <v>172278.92749999999</v>
      </c>
      <c r="M34" s="34">
        <v>157642.05300000001</v>
      </c>
      <c r="N34" s="34">
        <v>129866.166</v>
      </c>
      <c r="O34" s="34">
        <v>127882.587</v>
      </c>
      <c r="P34" s="34">
        <v>107598.622</v>
      </c>
      <c r="Q34" s="34">
        <v>93595.278999999995</v>
      </c>
      <c r="R34" s="34">
        <v>72040.380999999994</v>
      </c>
      <c r="S34" s="34">
        <v>57905.349499999997</v>
      </c>
      <c r="T34" s="34">
        <v>50790.087</v>
      </c>
      <c r="U34" s="34">
        <v>44006.041499999999</v>
      </c>
      <c r="V34" s="34">
        <v>42235.361499999999</v>
      </c>
      <c r="W34" s="34">
        <v>34411.810700000002</v>
      </c>
      <c r="X34" s="34">
        <v>28727.79</v>
      </c>
      <c r="Y34" s="34">
        <v>25812.020700000001</v>
      </c>
      <c r="Z34" s="34">
        <v>24721.402899999997</v>
      </c>
      <c r="AA34" s="34">
        <v>19414.354800000001</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465473.12400000001</v>
      </c>
      <c r="D36" s="34">
        <v>251608.96556760001</v>
      </c>
      <c r="E36" s="34">
        <v>252227.16512580999</v>
      </c>
      <c r="F36" s="34">
        <v>260555.34893665</v>
      </c>
      <c r="G36" s="34">
        <v>187356.85771332</v>
      </c>
      <c r="H36" s="34">
        <v>113390.67643799</v>
      </c>
      <c r="I36" s="34">
        <v>109695.35283068</v>
      </c>
      <c r="J36" s="34">
        <v>111316.69162885999</v>
      </c>
      <c r="K36" s="34">
        <v>96064.013330260001</v>
      </c>
      <c r="L36" s="34">
        <v>110486.36706875</v>
      </c>
      <c r="M36" s="34">
        <v>118447.3567392</v>
      </c>
      <c r="N36" s="34">
        <v>125678.11499100999</v>
      </c>
      <c r="O36" s="34">
        <v>143786.41110922</v>
      </c>
      <c r="P36" s="34">
        <v>111418.691173595</v>
      </c>
      <c r="Q36" s="34">
        <v>109084.42433667</v>
      </c>
      <c r="R36" s="34">
        <v>81467.437529499992</v>
      </c>
      <c r="S36" s="34">
        <v>77384.61038826</v>
      </c>
      <c r="T36" s="34">
        <v>82019.673018779999</v>
      </c>
      <c r="U36" s="34">
        <v>75462.70199234999</v>
      </c>
      <c r="V36" s="34">
        <v>76492.789616720009</v>
      </c>
      <c r="W36" s="34">
        <v>67772.768599739997</v>
      </c>
      <c r="X36" s="34">
        <v>69730.982793660005</v>
      </c>
      <c r="Y36" s="34">
        <v>61483.267028625</v>
      </c>
      <c r="Z36" s="34">
        <v>54990.121822875997</v>
      </c>
      <c r="AA36" s="34">
        <v>34076.841173430003</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4292.8294231909995</v>
      </c>
      <c r="D38" s="34">
        <v>0.33126951999999982</v>
      </c>
      <c r="E38" s="34">
        <v>0.32882091000000002</v>
      </c>
      <c r="F38" s="34">
        <v>0.33036684100000002</v>
      </c>
      <c r="G38" s="34">
        <v>0.28799255599999979</v>
      </c>
      <c r="H38" s="34">
        <v>0.27169704349999996</v>
      </c>
      <c r="I38" s="34">
        <v>0.2621600659999998</v>
      </c>
      <c r="J38" s="34">
        <v>0.26986840799999984</v>
      </c>
      <c r="K38" s="34">
        <v>0.2642990959999999</v>
      </c>
      <c r="L38" s="34">
        <v>0.34926841399999997</v>
      </c>
      <c r="M38" s="34">
        <v>0.34295308699999988</v>
      </c>
      <c r="N38" s="34">
        <v>0.37489454799999994</v>
      </c>
      <c r="O38" s="34">
        <v>0.26593488300000001</v>
      </c>
      <c r="P38" s="34">
        <v>0.1633383159999999</v>
      </c>
      <c r="Q38" s="34">
        <v>0.15714171099999999</v>
      </c>
      <c r="R38" s="34">
        <v>88.961417705000002</v>
      </c>
      <c r="S38" s="34">
        <v>2411.1334675819994</v>
      </c>
      <c r="T38" s="34">
        <v>0.1523714209999999</v>
      </c>
      <c r="U38" s="34">
        <v>5086.9590031910011</v>
      </c>
      <c r="V38" s="34">
        <v>1719.0413627399998</v>
      </c>
      <c r="W38" s="34">
        <v>1727.404367887</v>
      </c>
      <c r="X38" s="34">
        <v>2815.9607962529999</v>
      </c>
      <c r="Y38" s="34">
        <v>2181.5574007549999</v>
      </c>
      <c r="Z38" s="34">
        <v>3919.7932411600004</v>
      </c>
      <c r="AA38" s="34">
        <v>7939.4922807700004</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0</v>
      </c>
      <c r="E40" s="34">
        <v>0</v>
      </c>
      <c r="F40" s="34">
        <v>0</v>
      </c>
      <c r="G40" s="34">
        <v>0</v>
      </c>
      <c r="H40" s="34">
        <v>0</v>
      </c>
      <c r="I40" s="34">
        <v>0</v>
      </c>
      <c r="J40" s="34">
        <v>0</v>
      </c>
      <c r="K40" s="34">
        <v>0</v>
      </c>
      <c r="L40" s="34">
        <v>0</v>
      </c>
      <c r="M40" s="34">
        <v>0</v>
      </c>
      <c r="N40" s="34">
        <v>0</v>
      </c>
      <c r="O40" s="34">
        <v>0</v>
      </c>
      <c r="P40" s="34">
        <v>0</v>
      </c>
      <c r="Q40" s="34">
        <v>0</v>
      </c>
      <c r="R40" s="34">
        <v>0</v>
      </c>
      <c r="S40" s="34">
        <v>0</v>
      </c>
      <c r="T40" s="34">
        <v>0</v>
      </c>
      <c r="U40" s="34">
        <v>0</v>
      </c>
      <c r="V40" s="34">
        <v>0</v>
      </c>
      <c r="W40" s="34">
        <v>0</v>
      </c>
      <c r="X40" s="34">
        <v>0</v>
      </c>
      <c r="Y40" s="34">
        <v>0</v>
      </c>
      <c r="Z40" s="34">
        <v>0</v>
      </c>
      <c r="AA40" s="34">
        <v>0</v>
      </c>
    </row>
    <row r="41" spans="1:27" x14ac:dyDescent="0.35">
      <c r="A41" s="31" t="s">
        <v>120</v>
      </c>
      <c r="B41" s="31" t="s">
        <v>65</v>
      </c>
      <c r="C41" s="34">
        <v>0</v>
      </c>
      <c r="D41" s="34">
        <v>0</v>
      </c>
      <c r="E41" s="34">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34">
        <v>0</v>
      </c>
    </row>
    <row r="42" spans="1:27" x14ac:dyDescent="0.35">
      <c r="A42" s="31" t="s">
        <v>120</v>
      </c>
      <c r="B42" s="31" t="s">
        <v>34</v>
      </c>
      <c r="C42" s="34">
        <v>0</v>
      </c>
      <c r="D42" s="34">
        <v>0</v>
      </c>
      <c r="E42" s="34">
        <v>0</v>
      </c>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row>
    <row r="43" spans="1:27" x14ac:dyDescent="0.35">
      <c r="A43" s="31" t="s">
        <v>120</v>
      </c>
      <c r="B43" s="31" t="s">
        <v>70</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1063282.6854231909</v>
      </c>
      <c r="D45" s="35">
        <v>614535.06183711998</v>
      </c>
      <c r="E45" s="35">
        <v>576611.03494672</v>
      </c>
      <c r="F45" s="35">
        <v>572343.40530349105</v>
      </c>
      <c r="G45" s="35">
        <v>466365.612705876</v>
      </c>
      <c r="H45" s="35">
        <v>367893.7426350335</v>
      </c>
      <c r="I45" s="35">
        <v>332998.47499074595</v>
      </c>
      <c r="J45" s="35">
        <v>316047.46749726799</v>
      </c>
      <c r="K45" s="35">
        <v>288744.25712935597</v>
      </c>
      <c r="L45" s="35">
        <v>282765.64383716398</v>
      </c>
      <c r="M45" s="35">
        <v>276089.75269228703</v>
      </c>
      <c r="N45" s="35">
        <v>255544.65588555799</v>
      </c>
      <c r="O45" s="35">
        <v>271669.26404410298</v>
      </c>
      <c r="P45" s="35">
        <v>219017.47651191099</v>
      </c>
      <c r="Q45" s="35">
        <v>202679.86047838102</v>
      </c>
      <c r="R45" s="35">
        <v>153596.77994720498</v>
      </c>
      <c r="S45" s="35">
        <v>137701.09335584199</v>
      </c>
      <c r="T45" s="35">
        <v>132809.912390201</v>
      </c>
      <c r="U45" s="35">
        <v>124555.70249554099</v>
      </c>
      <c r="V45" s="35">
        <v>120447.19247946001</v>
      </c>
      <c r="W45" s="35">
        <v>103911.98366762699</v>
      </c>
      <c r="X45" s="35">
        <v>101274.733589913</v>
      </c>
      <c r="Y45" s="35">
        <v>89476.845129380003</v>
      </c>
      <c r="Z45" s="35">
        <v>83631.317964036003</v>
      </c>
      <c r="AA45" s="35">
        <v>61430.688254200002</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179807.62100000001</v>
      </c>
      <c r="D49" s="34">
        <v>131780.60999999999</v>
      </c>
      <c r="E49" s="34">
        <v>127468.85</v>
      </c>
      <c r="F49" s="34">
        <v>108264.32799999999</v>
      </c>
      <c r="G49" s="34">
        <v>99680.766499999998</v>
      </c>
      <c r="H49" s="34">
        <v>83842.880000000005</v>
      </c>
      <c r="I49" s="34">
        <v>67509.481</v>
      </c>
      <c r="J49" s="34">
        <v>63083.974499999997</v>
      </c>
      <c r="K49" s="34">
        <v>50511.625999999997</v>
      </c>
      <c r="L49" s="34">
        <v>46556.772499999999</v>
      </c>
      <c r="M49" s="34">
        <v>43309</v>
      </c>
      <c r="N49" s="34">
        <v>41641.614000000001</v>
      </c>
      <c r="O49" s="34">
        <v>39058.216500000002</v>
      </c>
      <c r="P49" s="34">
        <v>36943.817999999999</v>
      </c>
      <c r="Q49" s="34">
        <v>35098.692499999997</v>
      </c>
      <c r="R49" s="34">
        <v>32619.972000000002</v>
      </c>
      <c r="S49" s="34">
        <v>29426.5648</v>
      </c>
      <c r="T49" s="34">
        <v>25821.1152</v>
      </c>
      <c r="U49" s="34">
        <v>26068.1273</v>
      </c>
      <c r="V49" s="34">
        <v>25743.367699999999</v>
      </c>
      <c r="W49" s="34">
        <v>24417.2785</v>
      </c>
      <c r="X49" s="34">
        <v>19872.335500000001</v>
      </c>
      <c r="Y49" s="34">
        <v>11716.044800000001</v>
      </c>
      <c r="Z49" s="34">
        <v>10964.629000000001</v>
      </c>
      <c r="AA49" s="34">
        <v>10519.682000000001</v>
      </c>
    </row>
    <row r="50" spans="1:27" x14ac:dyDescent="0.35">
      <c r="A50" s="31" t="s">
        <v>121</v>
      </c>
      <c r="B50" s="31" t="s">
        <v>18</v>
      </c>
      <c r="C50" s="34">
        <v>0</v>
      </c>
      <c r="D50" s="34">
        <v>0.204351489999999</v>
      </c>
      <c r="E50" s="34">
        <v>0.20823787999999999</v>
      </c>
      <c r="F50" s="34">
        <v>0.20003030000000002</v>
      </c>
      <c r="G50" s="34">
        <v>0.19128159</v>
      </c>
      <c r="H50" s="34">
        <v>0.17698006000000002</v>
      </c>
      <c r="I50" s="34">
        <v>0.17265223999999901</v>
      </c>
      <c r="J50" s="34">
        <v>0.16447291999999999</v>
      </c>
      <c r="K50" s="34">
        <v>0.16045203999999899</v>
      </c>
      <c r="L50" s="34">
        <v>0.16182142999999999</v>
      </c>
      <c r="M50" s="34">
        <v>0.14264075000000001</v>
      </c>
      <c r="N50" s="34">
        <v>0.15580123999999901</v>
      </c>
      <c r="O50" s="34">
        <v>0.15255242999999999</v>
      </c>
      <c r="P50" s="34">
        <v>0.13857919999999999</v>
      </c>
      <c r="Q50" s="34">
        <v>0.12702184</v>
      </c>
      <c r="R50" s="34">
        <v>0.12056763</v>
      </c>
      <c r="S50" s="34">
        <v>0.12360723999999899</v>
      </c>
      <c r="T50" s="34">
        <v>0.11890247999999999</v>
      </c>
      <c r="U50" s="34">
        <v>0.11761334</v>
      </c>
      <c r="V50" s="34">
        <v>0.109627119999999</v>
      </c>
      <c r="W50" s="34">
        <v>0.11093326999999999</v>
      </c>
      <c r="X50" s="34">
        <v>0.110671669999999</v>
      </c>
      <c r="Y50" s="34">
        <v>0.1066901</v>
      </c>
      <c r="Z50" s="34">
        <v>9.6654989999999996E-2</v>
      </c>
      <c r="AA50" s="34">
        <v>8.9802980000000004E-2</v>
      </c>
    </row>
    <row r="51" spans="1:27" x14ac:dyDescent="0.35">
      <c r="A51" s="31" t="s">
        <v>121</v>
      </c>
      <c r="B51" s="31" t="s">
        <v>30</v>
      </c>
      <c r="C51" s="34">
        <v>2988.643</v>
      </c>
      <c r="D51" s="34">
        <v>1655.4108999999999</v>
      </c>
      <c r="E51" s="34">
        <v>1727.9918</v>
      </c>
      <c r="F51" s="34">
        <v>292.93074999999999</v>
      </c>
      <c r="G51" s="34">
        <v>0.115332985</v>
      </c>
      <c r="H51" s="34">
        <v>317.04038000000003</v>
      </c>
      <c r="I51" s="34">
        <v>167.75773000000001</v>
      </c>
      <c r="J51" s="34">
        <v>5.6280501999999996E-2</v>
      </c>
      <c r="K51" s="34">
        <v>7.4192800000000003E-2</v>
      </c>
      <c r="L51" s="34">
        <v>0.10442333000000001</v>
      </c>
      <c r="M51" s="34">
        <v>6.7032290000000008E-2</v>
      </c>
      <c r="N51" s="34">
        <v>787.19743999999992</v>
      </c>
      <c r="O51" s="34">
        <v>1437.152</v>
      </c>
      <c r="P51" s="34">
        <v>3888.0990000000002</v>
      </c>
      <c r="Q51" s="34">
        <v>4401.8630000000003</v>
      </c>
      <c r="R51" s="34">
        <v>4455.7160000000003</v>
      </c>
      <c r="S51" s="34">
        <v>6645.7155000000002</v>
      </c>
      <c r="T51" s="34">
        <v>7793.3164999999999</v>
      </c>
      <c r="U51" s="34">
        <v>0</v>
      </c>
      <c r="V51" s="34">
        <v>0</v>
      </c>
      <c r="W51" s="34">
        <v>0</v>
      </c>
      <c r="X51" s="34">
        <v>0</v>
      </c>
      <c r="Y51" s="34">
        <v>0</v>
      </c>
      <c r="Z51" s="34">
        <v>0</v>
      </c>
      <c r="AA51" s="34">
        <v>0</v>
      </c>
    </row>
    <row r="52" spans="1:27" x14ac:dyDescent="0.35">
      <c r="A52" s="31" t="s">
        <v>121</v>
      </c>
      <c r="B52" s="31" t="s">
        <v>63</v>
      </c>
      <c r="C52" s="34">
        <v>1387.4284331999997</v>
      </c>
      <c r="D52" s="34">
        <v>1678.2986937400001</v>
      </c>
      <c r="E52" s="34">
        <v>1142.665430412</v>
      </c>
      <c r="F52" s="34">
        <v>77.447931390999997</v>
      </c>
      <c r="G52" s="34">
        <v>0.49638821999999994</v>
      </c>
      <c r="H52" s="34">
        <v>0.42118426900000006</v>
      </c>
      <c r="I52" s="34">
        <v>0.42348741299999992</v>
      </c>
      <c r="J52" s="34">
        <v>0.38797367099999985</v>
      </c>
      <c r="K52" s="34">
        <v>0.39716669199999982</v>
      </c>
      <c r="L52" s="34">
        <v>0.40122113299999995</v>
      </c>
      <c r="M52" s="34">
        <v>0.30905887300000001</v>
      </c>
      <c r="N52" s="34">
        <v>323.28030738299998</v>
      </c>
      <c r="O52" s="34">
        <v>210.21327503200001</v>
      </c>
      <c r="P52" s="34">
        <v>0.30879076699999991</v>
      </c>
      <c r="Q52" s="34">
        <v>813.49768558299991</v>
      </c>
      <c r="R52" s="34">
        <v>1723.0843663400001</v>
      </c>
      <c r="S52" s="34">
        <v>4738.1252477500002</v>
      </c>
      <c r="T52" s="34">
        <v>3127.1289427840002</v>
      </c>
      <c r="U52" s="34">
        <v>10172.621710327998</v>
      </c>
      <c r="V52" s="34">
        <v>8487.1664319339998</v>
      </c>
      <c r="W52" s="34">
        <v>8157.8363138620007</v>
      </c>
      <c r="X52" s="34">
        <v>7414.2193901739993</v>
      </c>
      <c r="Y52" s="34">
        <v>18308.896913686</v>
      </c>
      <c r="Z52" s="34">
        <v>12585.631629970001</v>
      </c>
      <c r="AA52" s="34">
        <v>10389.680378629999</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4">
        <v>0</v>
      </c>
      <c r="AA54" s="34">
        <v>0</v>
      </c>
    </row>
    <row r="55" spans="1:27" x14ac:dyDescent="0.35">
      <c r="A55" s="31" t="s">
        <v>121</v>
      </c>
      <c r="B55" s="31" t="s">
        <v>65</v>
      </c>
      <c r="C55" s="34">
        <v>0</v>
      </c>
      <c r="D55" s="34">
        <v>0</v>
      </c>
      <c r="E55" s="34">
        <v>0</v>
      </c>
      <c r="F55" s="34">
        <v>0</v>
      </c>
      <c r="G55" s="34">
        <v>0</v>
      </c>
      <c r="H55" s="34">
        <v>0</v>
      </c>
      <c r="I55" s="34">
        <v>0</v>
      </c>
      <c r="J55" s="34">
        <v>0</v>
      </c>
      <c r="K55" s="34">
        <v>0</v>
      </c>
      <c r="L55" s="34">
        <v>0</v>
      </c>
      <c r="M55" s="34">
        <v>0</v>
      </c>
      <c r="N55" s="34">
        <v>0</v>
      </c>
      <c r="O55" s="34">
        <v>0</v>
      </c>
      <c r="P55" s="34">
        <v>0</v>
      </c>
      <c r="Q55" s="34">
        <v>0</v>
      </c>
      <c r="R55" s="34">
        <v>0</v>
      </c>
      <c r="S55" s="34">
        <v>0</v>
      </c>
      <c r="T55" s="34">
        <v>0</v>
      </c>
      <c r="U55" s="34">
        <v>0</v>
      </c>
      <c r="V55" s="34">
        <v>0</v>
      </c>
      <c r="W55" s="34">
        <v>0</v>
      </c>
      <c r="X55" s="34">
        <v>0</v>
      </c>
      <c r="Y55" s="34">
        <v>0</v>
      </c>
      <c r="Z55" s="34">
        <v>0</v>
      </c>
      <c r="AA55" s="34">
        <v>0</v>
      </c>
    </row>
    <row r="56" spans="1:27" x14ac:dyDescent="0.35">
      <c r="A56" s="31" t="s">
        <v>121</v>
      </c>
      <c r="B56" s="31" t="s">
        <v>34</v>
      </c>
      <c r="C56" s="34">
        <v>0</v>
      </c>
      <c r="D56" s="34">
        <v>0</v>
      </c>
      <c r="E56" s="34">
        <v>0</v>
      </c>
      <c r="F56" s="34">
        <v>0</v>
      </c>
      <c r="G56" s="34">
        <v>0</v>
      </c>
      <c r="H56" s="34">
        <v>0</v>
      </c>
      <c r="I56" s="34">
        <v>0</v>
      </c>
      <c r="J56" s="34">
        <v>0</v>
      </c>
      <c r="K56" s="34">
        <v>0</v>
      </c>
      <c r="L56" s="34">
        <v>0</v>
      </c>
      <c r="M56" s="34">
        <v>0</v>
      </c>
      <c r="N56" s="34">
        <v>0</v>
      </c>
      <c r="O56" s="34">
        <v>0</v>
      </c>
      <c r="P56" s="34">
        <v>0</v>
      </c>
      <c r="Q56" s="34">
        <v>0</v>
      </c>
      <c r="R56" s="34">
        <v>0</v>
      </c>
      <c r="S56" s="34">
        <v>0</v>
      </c>
      <c r="T56" s="34">
        <v>0</v>
      </c>
      <c r="U56" s="34">
        <v>0</v>
      </c>
      <c r="V56" s="34">
        <v>0</v>
      </c>
      <c r="W56" s="34">
        <v>0</v>
      </c>
      <c r="X56" s="34">
        <v>0</v>
      </c>
      <c r="Y56" s="34">
        <v>0</v>
      </c>
      <c r="Z56" s="34">
        <v>0</v>
      </c>
      <c r="AA56" s="34">
        <v>0</v>
      </c>
    </row>
    <row r="57" spans="1:27" x14ac:dyDescent="0.35">
      <c r="A57" s="31" t="s">
        <v>121</v>
      </c>
      <c r="B57" s="31" t="s">
        <v>70</v>
      </c>
      <c r="C57" s="34">
        <v>0</v>
      </c>
      <c r="D57" s="34">
        <v>0</v>
      </c>
      <c r="E57" s="34">
        <v>0</v>
      </c>
      <c r="F57" s="34">
        <v>0</v>
      </c>
      <c r="G57" s="34">
        <v>0</v>
      </c>
      <c r="H57" s="34">
        <v>0</v>
      </c>
      <c r="I57" s="34">
        <v>0</v>
      </c>
      <c r="J57" s="34">
        <v>0</v>
      </c>
      <c r="K57" s="34">
        <v>0</v>
      </c>
      <c r="L57" s="34">
        <v>0</v>
      </c>
      <c r="M57" s="34">
        <v>0</v>
      </c>
      <c r="N57" s="34">
        <v>0</v>
      </c>
      <c r="O57" s="34">
        <v>0</v>
      </c>
      <c r="P57" s="34">
        <v>0</v>
      </c>
      <c r="Q57" s="34">
        <v>0</v>
      </c>
      <c r="R57" s="34">
        <v>0</v>
      </c>
      <c r="S57" s="34">
        <v>0</v>
      </c>
      <c r="T57" s="34">
        <v>0</v>
      </c>
      <c r="U57" s="34">
        <v>0</v>
      </c>
      <c r="V57" s="34">
        <v>0</v>
      </c>
      <c r="W57" s="34">
        <v>0</v>
      </c>
      <c r="X57" s="34">
        <v>0</v>
      </c>
      <c r="Y57" s="34">
        <v>0</v>
      </c>
      <c r="Z57" s="34">
        <v>0</v>
      </c>
      <c r="AA57" s="34">
        <v>0</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184183.69243320002</v>
      </c>
      <c r="D59" s="35">
        <v>135114.52394523</v>
      </c>
      <c r="E59" s="35">
        <v>130339.71546829201</v>
      </c>
      <c r="F59" s="35">
        <v>108634.90671169099</v>
      </c>
      <c r="G59" s="35">
        <v>99681.569502794999</v>
      </c>
      <c r="H59" s="35">
        <v>84160.51854432901</v>
      </c>
      <c r="I59" s="35">
        <v>67677.834869653001</v>
      </c>
      <c r="J59" s="35">
        <v>63084.583227092997</v>
      </c>
      <c r="K59" s="35">
        <v>50512.257811531992</v>
      </c>
      <c r="L59" s="35">
        <v>46557.439965892998</v>
      </c>
      <c r="M59" s="35">
        <v>43309.518731912991</v>
      </c>
      <c r="N59" s="35">
        <v>42752.247548622996</v>
      </c>
      <c r="O59" s="35">
        <v>40705.734327462007</v>
      </c>
      <c r="P59" s="35">
        <v>40832.364369966999</v>
      </c>
      <c r="Q59" s="35">
        <v>40314.180207423</v>
      </c>
      <c r="R59" s="35">
        <v>38798.892933970004</v>
      </c>
      <c r="S59" s="35">
        <v>40810.529154989999</v>
      </c>
      <c r="T59" s="35">
        <v>36741.679545264</v>
      </c>
      <c r="U59" s="35">
        <v>36240.866623668</v>
      </c>
      <c r="V59" s="35">
        <v>34230.643759054001</v>
      </c>
      <c r="W59" s="35">
        <v>32575.225747132001</v>
      </c>
      <c r="X59" s="35">
        <v>27286.665561844002</v>
      </c>
      <c r="Y59" s="35">
        <v>30025.048403786001</v>
      </c>
      <c r="Z59" s="35">
        <v>23550.357284960002</v>
      </c>
      <c r="AA59" s="35">
        <v>20909.452181609999</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222474.43599999999</v>
      </c>
      <c r="D64" s="34">
        <v>138217.38349154999</v>
      </c>
      <c r="E64" s="34">
        <v>110272.26424271999</v>
      </c>
      <c r="F64" s="34">
        <v>93530.272702030008</v>
      </c>
      <c r="G64" s="34">
        <v>84667.99410466</v>
      </c>
      <c r="H64" s="34">
        <v>34756.25329655</v>
      </c>
      <c r="I64" s="34">
        <v>33863.384408390004</v>
      </c>
      <c r="J64" s="34">
        <v>23442.598738370001</v>
      </c>
      <c r="K64" s="34">
        <v>23926.819911940001</v>
      </c>
      <c r="L64" s="34">
        <v>36586.088691299999</v>
      </c>
      <c r="M64" s="34">
        <v>21512.04914046</v>
      </c>
      <c r="N64" s="34">
        <v>36672.124552410001</v>
      </c>
      <c r="O64" s="34">
        <v>43600.033488369998</v>
      </c>
      <c r="P64" s="34">
        <v>39825.403628810003</v>
      </c>
      <c r="Q64" s="34">
        <v>19373.653786729999</v>
      </c>
      <c r="R64" s="34">
        <v>16333.11107334</v>
      </c>
      <c r="S64" s="34">
        <v>0.113183389999999</v>
      </c>
      <c r="T64" s="34">
        <v>0.10833895</v>
      </c>
      <c r="U64" s="34">
        <v>0.106257439999999</v>
      </c>
      <c r="V64" s="34">
        <v>9.9297843999999996E-2</v>
      </c>
      <c r="W64" s="34">
        <v>0.10212643</v>
      </c>
      <c r="X64" s="34">
        <v>0.10256161500000001</v>
      </c>
      <c r="Y64" s="34">
        <v>0.10205768999999999</v>
      </c>
      <c r="Z64" s="34">
        <v>9.2631050000000006E-2</v>
      </c>
      <c r="AA64" s="34">
        <v>8.6050255000000006E-2</v>
      </c>
    </row>
    <row r="65" spans="1:27" x14ac:dyDescent="0.35">
      <c r="A65" s="31" t="s">
        <v>122</v>
      </c>
      <c r="B65" s="31" t="s">
        <v>30</v>
      </c>
      <c r="C65" s="34">
        <v>69458.622799999997</v>
      </c>
      <c r="D65" s="34">
        <v>58668.131999999998</v>
      </c>
      <c r="E65" s="34">
        <v>62868.864000000001</v>
      </c>
      <c r="F65" s="34">
        <v>6561.1319999999996</v>
      </c>
      <c r="G65" s="34">
        <v>6362.48</v>
      </c>
      <c r="H65" s="34">
        <v>6156.3050000000003</v>
      </c>
      <c r="I65" s="34">
        <v>6039.9504999999999</v>
      </c>
      <c r="J65" s="34">
        <v>5908.4565000000002</v>
      </c>
      <c r="K65" s="34">
        <v>5621.0084999999999</v>
      </c>
      <c r="L65" s="34">
        <v>5382.7</v>
      </c>
      <c r="M65" s="34">
        <v>5272.9679999999998</v>
      </c>
      <c r="N65" s="34">
        <v>4888.6975000000002</v>
      </c>
      <c r="O65" s="34">
        <v>4829.0630000000001</v>
      </c>
      <c r="P65" s="34">
        <v>4557.7309999999998</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39963.302817035008</v>
      </c>
      <c r="D66" s="34">
        <v>20990.304065074994</v>
      </c>
      <c r="E66" s="34">
        <v>29659.849325388001</v>
      </c>
      <c r="F66" s="34">
        <v>21122.100593232004</v>
      </c>
      <c r="G66" s="34">
        <v>15435.367482754998</v>
      </c>
      <c r="H66" s="34">
        <v>4665.570170173999</v>
      </c>
      <c r="I66" s="34">
        <v>3400.218191553</v>
      </c>
      <c r="J66" s="34">
        <v>1587.0997907110002</v>
      </c>
      <c r="K66" s="34">
        <v>86.611178717999962</v>
      </c>
      <c r="L66" s="34">
        <v>5191.3118772829994</v>
      </c>
      <c r="M66" s="34">
        <v>2800.915774177</v>
      </c>
      <c r="N66" s="34">
        <v>7289.8007778150013</v>
      </c>
      <c r="O66" s="34">
        <v>8272.1716963229992</v>
      </c>
      <c r="P66" s="34">
        <v>8869.2082817969967</v>
      </c>
      <c r="Q66" s="34">
        <v>4705.2946959860001</v>
      </c>
      <c r="R66" s="34">
        <v>3923.1441295770001</v>
      </c>
      <c r="S66" s="34">
        <v>8114.6355785630003</v>
      </c>
      <c r="T66" s="34">
        <v>8027.0924723569997</v>
      </c>
      <c r="U66" s="34">
        <v>10836.940846689</v>
      </c>
      <c r="V66" s="34">
        <v>10124.7640479445</v>
      </c>
      <c r="W66" s="34">
        <v>11550.363923397003</v>
      </c>
      <c r="X66" s="34">
        <v>9194.503773417</v>
      </c>
      <c r="Y66" s="34">
        <v>13692.840619004</v>
      </c>
      <c r="Z66" s="34">
        <v>281.29533775999994</v>
      </c>
      <c r="AA66" s="34">
        <v>91.766779143999997</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0</v>
      </c>
      <c r="E68" s="34">
        <v>0</v>
      </c>
      <c r="F68" s="34">
        <v>0</v>
      </c>
      <c r="G68" s="34">
        <v>0</v>
      </c>
      <c r="H68" s="34">
        <v>0</v>
      </c>
      <c r="I68" s="34">
        <v>0</v>
      </c>
      <c r="J68" s="34">
        <v>0</v>
      </c>
      <c r="K68" s="34">
        <v>0</v>
      </c>
      <c r="L68" s="34">
        <v>0</v>
      </c>
      <c r="M68" s="34">
        <v>0</v>
      </c>
      <c r="N68" s="34">
        <v>0</v>
      </c>
      <c r="O68" s="34">
        <v>0</v>
      </c>
      <c r="P68" s="34">
        <v>0</v>
      </c>
      <c r="Q68" s="34">
        <v>0</v>
      </c>
      <c r="R68" s="34">
        <v>0</v>
      </c>
      <c r="S68" s="34">
        <v>0</v>
      </c>
      <c r="T68" s="34">
        <v>0</v>
      </c>
      <c r="U68" s="34">
        <v>0</v>
      </c>
      <c r="V68" s="34">
        <v>0</v>
      </c>
      <c r="W68" s="34">
        <v>0</v>
      </c>
      <c r="X68" s="34">
        <v>0</v>
      </c>
      <c r="Y68" s="34">
        <v>0</v>
      </c>
      <c r="Z68" s="34">
        <v>0</v>
      </c>
      <c r="AA68" s="34">
        <v>0</v>
      </c>
    </row>
    <row r="69" spans="1:27" x14ac:dyDescent="0.35">
      <c r="A69" s="31" t="s">
        <v>122</v>
      </c>
      <c r="B69" s="31" t="s">
        <v>65</v>
      </c>
      <c r="C69" s="34">
        <v>0</v>
      </c>
      <c r="D69" s="34">
        <v>0</v>
      </c>
      <c r="E69" s="34">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c r="W69" s="34">
        <v>0</v>
      </c>
      <c r="X69" s="34">
        <v>0</v>
      </c>
      <c r="Y69" s="34">
        <v>0</v>
      </c>
      <c r="Z69" s="34">
        <v>0</v>
      </c>
      <c r="AA69" s="34">
        <v>0</v>
      </c>
    </row>
    <row r="70" spans="1:27" x14ac:dyDescent="0.35">
      <c r="A70" s="31" t="s">
        <v>122</v>
      </c>
      <c r="B70" s="31" t="s">
        <v>34</v>
      </c>
      <c r="C70" s="34">
        <v>0</v>
      </c>
      <c r="D70" s="34">
        <v>0</v>
      </c>
      <c r="E70" s="34">
        <v>0</v>
      </c>
      <c r="F70" s="34">
        <v>0</v>
      </c>
      <c r="G70" s="34">
        <v>0</v>
      </c>
      <c r="H70" s="34">
        <v>0</v>
      </c>
      <c r="I70" s="34">
        <v>0</v>
      </c>
      <c r="J70" s="34">
        <v>0</v>
      </c>
      <c r="K70" s="34">
        <v>0</v>
      </c>
      <c r="L70" s="34">
        <v>0</v>
      </c>
      <c r="M70" s="34">
        <v>0</v>
      </c>
      <c r="N70" s="34">
        <v>0</v>
      </c>
      <c r="O70" s="34">
        <v>0</v>
      </c>
      <c r="P70" s="34">
        <v>0</v>
      </c>
      <c r="Q70" s="34">
        <v>0</v>
      </c>
      <c r="R70" s="34">
        <v>0</v>
      </c>
      <c r="S70" s="34">
        <v>0</v>
      </c>
      <c r="T70" s="34">
        <v>0</v>
      </c>
      <c r="U70" s="34">
        <v>0</v>
      </c>
      <c r="V70" s="34">
        <v>0</v>
      </c>
      <c r="W70" s="34">
        <v>0</v>
      </c>
      <c r="X70" s="34">
        <v>0</v>
      </c>
      <c r="Y70" s="34">
        <v>0</v>
      </c>
      <c r="Z70" s="34">
        <v>0</v>
      </c>
      <c r="AA70" s="34">
        <v>0</v>
      </c>
    </row>
    <row r="71" spans="1:27" x14ac:dyDescent="0.35">
      <c r="A71" s="31" t="s">
        <v>122</v>
      </c>
      <c r="B71" s="31" t="s">
        <v>70</v>
      </c>
      <c r="C71" s="34">
        <v>0</v>
      </c>
      <c r="D71" s="34">
        <v>0</v>
      </c>
      <c r="E71" s="34">
        <v>0</v>
      </c>
      <c r="F71" s="34">
        <v>0</v>
      </c>
      <c r="G71" s="34">
        <v>0</v>
      </c>
      <c r="H71" s="34">
        <v>0</v>
      </c>
      <c r="I71" s="34">
        <v>0</v>
      </c>
      <c r="J71" s="34">
        <v>0</v>
      </c>
      <c r="K71" s="34">
        <v>0</v>
      </c>
      <c r="L71" s="34">
        <v>0</v>
      </c>
      <c r="M71" s="34">
        <v>0</v>
      </c>
      <c r="N71" s="34">
        <v>0</v>
      </c>
      <c r="O71" s="34">
        <v>0</v>
      </c>
      <c r="P71" s="34">
        <v>0</v>
      </c>
      <c r="Q71" s="34">
        <v>0</v>
      </c>
      <c r="R71" s="34">
        <v>0</v>
      </c>
      <c r="S71" s="34">
        <v>0</v>
      </c>
      <c r="T71" s="34">
        <v>0</v>
      </c>
      <c r="U71" s="34">
        <v>0</v>
      </c>
      <c r="V71" s="34">
        <v>0</v>
      </c>
      <c r="W71" s="34">
        <v>0</v>
      </c>
      <c r="X71" s="34">
        <v>0</v>
      </c>
      <c r="Y71" s="34">
        <v>0</v>
      </c>
      <c r="Z71" s="34">
        <v>0</v>
      </c>
      <c r="AA71" s="34">
        <v>0</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331896.361617035</v>
      </c>
      <c r="D73" s="35">
        <v>217875.81955662498</v>
      </c>
      <c r="E73" s="35">
        <v>202800.97756810798</v>
      </c>
      <c r="F73" s="35">
        <v>121213.505295262</v>
      </c>
      <c r="G73" s="35">
        <v>106465.84158741499</v>
      </c>
      <c r="H73" s="35">
        <v>45578.128466723996</v>
      </c>
      <c r="I73" s="35">
        <v>43303.553099943005</v>
      </c>
      <c r="J73" s="35">
        <v>30938.155029081001</v>
      </c>
      <c r="K73" s="35">
        <v>29634.439590658003</v>
      </c>
      <c r="L73" s="35">
        <v>47160.100568582995</v>
      </c>
      <c r="M73" s="35">
        <v>29585.932914637</v>
      </c>
      <c r="N73" s="35">
        <v>48850.622830225002</v>
      </c>
      <c r="O73" s="35">
        <v>56701.268184692999</v>
      </c>
      <c r="P73" s="35">
        <v>53252.342910606996</v>
      </c>
      <c r="Q73" s="35">
        <v>24078.948482715998</v>
      </c>
      <c r="R73" s="35">
        <v>20256.255202917</v>
      </c>
      <c r="S73" s="35">
        <v>8114.7487619530002</v>
      </c>
      <c r="T73" s="35">
        <v>8027.2008113069996</v>
      </c>
      <c r="U73" s="35">
        <v>10837.047104129</v>
      </c>
      <c r="V73" s="35">
        <v>10124.863345788501</v>
      </c>
      <c r="W73" s="35">
        <v>11550.466049827002</v>
      </c>
      <c r="X73" s="35">
        <v>9194.6063350320001</v>
      </c>
      <c r="Y73" s="35">
        <v>13692.942676694</v>
      </c>
      <c r="Z73" s="35">
        <v>281.38796880999996</v>
      </c>
      <c r="AA73" s="35">
        <v>91.852829399000001</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8.0591064000000004E-2</v>
      </c>
      <c r="E78" s="34">
        <v>0.11700988</v>
      </c>
      <c r="F78" s="34">
        <v>0.11121608000000001</v>
      </c>
      <c r="G78" s="34">
        <v>9.6205960000000007E-2</v>
      </c>
      <c r="H78" s="34">
        <v>9.4205979999999995E-2</v>
      </c>
      <c r="I78" s="34">
        <v>9.1702929999999988E-2</v>
      </c>
      <c r="J78" s="34">
        <v>0.10944228</v>
      </c>
      <c r="K78" s="34">
        <v>0.11430904</v>
      </c>
      <c r="L78" s="34">
        <v>0.13470549000000001</v>
      </c>
      <c r="M78" s="34">
        <v>0.11899895499999999</v>
      </c>
      <c r="N78" s="34">
        <v>0.13172271999999899</v>
      </c>
      <c r="O78" s="34">
        <v>0.12868967000000001</v>
      </c>
      <c r="P78" s="34">
        <v>0.11496253000000001</v>
      </c>
      <c r="Q78" s="34">
        <v>0.10532545</v>
      </c>
      <c r="R78" s="34">
        <v>9.9891099999999997E-2</v>
      </c>
      <c r="S78" s="34">
        <v>9.9108050000000003E-2</v>
      </c>
      <c r="T78" s="34">
        <v>9.2571589999999995E-2</v>
      </c>
      <c r="U78" s="34">
        <v>9.680975E-2</v>
      </c>
      <c r="V78" s="34">
        <v>8.8114959999999992E-2</v>
      </c>
      <c r="W78" s="34">
        <v>8.5937169999999993E-2</v>
      </c>
      <c r="X78" s="34">
        <v>8.3346919999999991E-2</v>
      </c>
      <c r="Y78" s="34">
        <v>8.1485740000000001E-2</v>
      </c>
      <c r="Z78" s="34">
        <v>7.5720609999999994E-2</v>
      </c>
      <c r="AA78" s="34">
        <v>7.1175609999999903E-2</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0.28875577999999902</v>
      </c>
      <c r="D80" s="34">
        <v>0.10303834900000002</v>
      </c>
      <c r="E80" s="34">
        <v>0.1710615419999999</v>
      </c>
      <c r="F80" s="34">
        <v>0.15562143299999992</v>
      </c>
      <c r="G80" s="34">
        <v>0.10045737699999989</v>
      </c>
      <c r="H80" s="34">
        <v>9.9738844000000007E-2</v>
      </c>
      <c r="I80" s="34">
        <v>9.8742612999999896E-2</v>
      </c>
      <c r="J80" s="34">
        <v>0.12785332099999999</v>
      </c>
      <c r="K80" s="34">
        <v>0.130416275</v>
      </c>
      <c r="L80" s="34">
        <v>0.16679009999999991</v>
      </c>
      <c r="M80" s="34">
        <v>0.12814356599999999</v>
      </c>
      <c r="N80" s="34">
        <v>0.16666561099999999</v>
      </c>
      <c r="O80" s="34">
        <v>0.17706460300000001</v>
      </c>
      <c r="P80" s="34">
        <v>0.14039337299999999</v>
      </c>
      <c r="Q80" s="34">
        <v>55.807181647999997</v>
      </c>
      <c r="R80" s="34">
        <v>9.3309168400000004</v>
      </c>
      <c r="S80" s="34">
        <v>113.311910033</v>
      </c>
      <c r="T80" s="34">
        <v>48.904889761999996</v>
      </c>
      <c r="U80" s="34">
        <v>299.102085617</v>
      </c>
      <c r="V80" s="34">
        <v>331.24485758600002</v>
      </c>
      <c r="W80" s="34">
        <v>559.20179143299993</v>
      </c>
      <c r="X80" s="34">
        <v>341.38452311199995</v>
      </c>
      <c r="Y80" s="34">
        <v>1112.8895353739999</v>
      </c>
      <c r="Z80" s="34">
        <v>898.11708420599996</v>
      </c>
      <c r="AA80" s="34">
        <v>652.00792403299988</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0</v>
      </c>
      <c r="E82" s="34">
        <v>0</v>
      </c>
      <c r="F82" s="34">
        <v>0</v>
      </c>
      <c r="G82" s="34">
        <v>0</v>
      </c>
      <c r="H82" s="34">
        <v>0</v>
      </c>
      <c r="I82" s="34">
        <v>0</v>
      </c>
      <c r="J82" s="34">
        <v>0</v>
      </c>
      <c r="K82" s="34">
        <v>0</v>
      </c>
      <c r="L82" s="34">
        <v>0</v>
      </c>
      <c r="M82" s="34">
        <v>0</v>
      </c>
      <c r="N82" s="34">
        <v>0</v>
      </c>
      <c r="O82" s="34">
        <v>0</v>
      </c>
      <c r="P82" s="34">
        <v>0</v>
      </c>
      <c r="Q82" s="34">
        <v>0</v>
      </c>
      <c r="R82" s="34">
        <v>0</v>
      </c>
      <c r="S82" s="34">
        <v>0</v>
      </c>
      <c r="T82" s="34">
        <v>0</v>
      </c>
      <c r="U82" s="34">
        <v>0</v>
      </c>
      <c r="V82" s="34">
        <v>0</v>
      </c>
      <c r="W82" s="34">
        <v>0</v>
      </c>
      <c r="X82" s="34">
        <v>0</v>
      </c>
      <c r="Y82" s="34">
        <v>0</v>
      </c>
      <c r="Z82" s="34">
        <v>0</v>
      </c>
      <c r="AA82" s="34">
        <v>0</v>
      </c>
    </row>
    <row r="83" spans="1:27" x14ac:dyDescent="0.35">
      <c r="A83" s="31" t="s">
        <v>123</v>
      </c>
      <c r="B83" s="31" t="s">
        <v>65</v>
      </c>
      <c r="C83" s="34">
        <v>0</v>
      </c>
      <c r="D83" s="34">
        <v>0</v>
      </c>
      <c r="E83" s="34">
        <v>0</v>
      </c>
      <c r="F83" s="34">
        <v>0</v>
      </c>
      <c r="G83" s="34">
        <v>0</v>
      </c>
      <c r="H83" s="34">
        <v>0</v>
      </c>
      <c r="I83" s="34">
        <v>0</v>
      </c>
      <c r="J83" s="34">
        <v>0</v>
      </c>
      <c r="K83" s="34">
        <v>0</v>
      </c>
      <c r="L83" s="34">
        <v>0</v>
      </c>
      <c r="M83" s="34">
        <v>0</v>
      </c>
      <c r="N83" s="34">
        <v>0</v>
      </c>
      <c r="O83" s="34">
        <v>0</v>
      </c>
      <c r="P83" s="34">
        <v>0</v>
      </c>
      <c r="Q83" s="34">
        <v>0</v>
      </c>
      <c r="R83" s="34">
        <v>0</v>
      </c>
      <c r="S83" s="34">
        <v>0</v>
      </c>
      <c r="T83" s="34">
        <v>0</v>
      </c>
      <c r="U83" s="34">
        <v>0</v>
      </c>
      <c r="V83" s="34">
        <v>0</v>
      </c>
      <c r="W83" s="34">
        <v>0</v>
      </c>
      <c r="X83" s="34">
        <v>0</v>
      </c>
      <c r="Y83" s="34">
        <v>0</v>
      </c>
      <c r="Z83" s="34">
        <v>0</v>
      </c>
      <c r="AA83" s="34">
        <v>0</v>
      </c>
    </row>
    <row r="84" spans="1:27" x14ac:dyDescent="0.35">
      <c r="A84" s="31" t="s">
        <v>123</v>
      </c>
      <c r="B84" s="31" t="s">
        <v>34</v>
      </c>
      <c r="C84" s="34">
        <v>0</v>
      </c>
      <c r="D84" s="34">
        <v>0</v>
      </c>
      <c r="E84" s="34">
        <v>0</v>
      </c>
      <c r="F84" s="34">
        <v>0</v>
      </c>
      <c r="G84" s="34">
        <v>0</v>
      </c>
      <c r="H84" s="34">
        <v>0</v>
      </c>
      <c r="I84" s="34">
        <v>0</v>
      </c>
      <c r="J84" s="34">
        <v>0</v>
      </c>
      <c r="K84" s="34">
        <v>0</v>
      </c>
      <c r="L84" s="34">
        <v>0</v>
      </c>
      <c r="M84" s="34">
        <v>0</v>
      </c>
      <c r="N84" s="34">
        <v>0</v>
      </c>
      <c r="O84" s="34">
        <v>0</v>
      </c>
      <c r="P84" s="34">
        <v>0</v>
      </c>
      <c r="Q84" s="34">
        <v>0</v>
      </c>
      <c r="R84" s="34">
        <v>0</v>
      </c>
      <c r="S84" s="34">
        <v>0</v>
      </c>
      <c r="T84" s="34">
        <v>0</v>
      </c>
      <c r="U84" s="34">
        <v>0</v>
      </c>
      <c r="V84" s="34">
        <v>0</v>
      </c>
      <c r="W84" s="34">
        <v>0</v>
      </c>
      <c r="X84" s="34">
        <v>0</v>
      </c>
      <c r="Y84" s="34">
        <v>0</v>
      </c>
      <c r="Z84" s="34">
        <v>0</v>
      </c>
      <c r="AA84" s="34">
        <v>0</v>
      </c>
    </row>
    <row r="85" spans="1:27" x14ac:dyDescent="0.35">
      <c r="A85" s="31" t="s">
        <v>123</v>
      </c>
      <c r="B85" s="31" t="s">
        <v>70</v>
      </c>
      <c r="C85" s="34">
        <v>0</v>
      </c>
      <c r="D85" s="34">
        <v>0</v>
      </c>
      <c r="E85" s="34">
        <v>0</v>
      </c>
      <c r="F85" s="34">
        <v>0</v>
      </c>
      <c r="G85" s="34">
        <v>0</v>
      </c>
      <c r="H85" s="34">
        <v>0</v>
      </c>
      <c r="I85" s="34">
        <v>0</v>
      </c>
      <c r="J85" s="34">
        <v>0</v>
      </c>
      <c r="K85" s="34">
        <v>0</v>
      </c>
      <c r="L85" s="34">
        <v>0</v>
      </c>
      <c r="M85" s="34">
        <v>0</v>
      </c>
      <c r="N85" s="34">
        <v>0</v>
      </c>
      <c r="O85" s="34">
        <v>0</v>
      </c>
      <c r="P85" s="34">
        <v>0</v>
      </c>
      <c r="Q85" s="34">
        <v>0</v>
      </c>
      <c r="R85" s="34">
        <v>0</v>
      </c>
      <c r="S85" s="34">
        <v>0</v>
      </c>
      <c r="T85" s="34">
        <v>0</v>
      </c>
      <c r="U85" s="34">
        <v>0</v>
      </c>
      <c r="V85" s="34">
        <v>0</v>
      </c>
      <c r="W85" s="34">
        <v>0</v>
      </c>
      <c r="X85" s="34">
        <v>0</v>
      </c>
      <c r="Y85" s="34">
        <v>0</v>
      </c>
      <c r="Z85" s="34">
        <v>0</v>
      </c>
      <c r="AA85" s="34">
        <v>0</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0.28875577999999902</v>
      </c>
      <c r="D87" s="35">
        <v>0.18362941300000002</v>
      </c>
      <c r="E87" s="35">
        <v>0.28807142199999991</v>
      </c>
      <c r="F87" s="35">
        <v>0.26683751299999992</v>
      </c>
      <c r="G87" s="35">
        <v>0.19666333699999988</v>
      </c>
      <c r="H87" s="35">
        <v>0.19394482400000002</v>
      </c>
      <c r="I87" s="35">
        <v>0.19044554299999988</v>
      </c>
      <c r="J87" s="35">
        <v>0.23729560099999999</v>
      </c>
      <c r="K87" s="35">
        <v>0.244725315</v>
      </c>
      <c r="L87" s="35">
        <v>0.30149558999999992</v>
      </c>
      <c r="M87" s="35">
        <v>0.24714252099999998</v>
      </c>
      <c r="N87" s="35">
        <v>0.29838833099999895</v>
      </c>
      <c r="O87" s="35">
        <v>0.30575427300000002</v>
      </c>
      <c r="P87" s="35">
        <v>0.255355903</v>
      </c>
      <c r="Q87" s="35">
        <v>55.912507097999999</v>
      </c>
      <c r="R87" s="35">
        <v>9.4308079400000011</v>
      </c>
      <c r="S87" s="35">
        <v>113.411018083</v>
      </c>
      <c r="T87" s="35">
        <v>48.997461351999995</v>
      </c>
      <c r="U87" s="35">
        <v>299.19889536699998</v>
      </c>
      <c r="V87" s="35">
        <v>331.33297254600001</v>
      </c>
      <c r="W87" s="35">
        <v>559.28772860299989</v>
      </c>
      <c r="X87" s="35">
        <v>341.46787003199995</v>
      </c>
      <c r="Y87" s="35">
        <v>1112.971021114</v>
      </c>
      <c r="Z87" s="35">
        <v>898.19280481599992</v>
      </c>
      <c r="AA87" s="35">
        <v>652.07909964299984</v>
      </c>
    </row>
  </sheetData>
  <sheetProtection algorithmName="SHA-512" hashValue="qSz9N2bYfv/w6oyBTObBSwKsyy0s3zTas3zvbCRh5VAGuq4FdjdgReCj4IOpS6VSKZvhEFZgCtKhHE5RZSwgWA==" saltValue="/DPIgAzwsXqafWy9vTUuGg=="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57E188"/>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135</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136</v>
      </c>
      <c r="B2" s="18" t="s">
        <v>137</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4.1596215609198595</v>
      </c>
      <c r="E8" s="34">
        <v>0.28259922861089942</v>
      </c>
      <c r="F8" s="34">
        <v>1.1962689874653498E-3</v>
      </c>
      <c r="G8" s="34">
        <v>0</v>
      </c>
      <c r="H8" s="34">
        <v>2.6101992759734201E-4</v>
      </c>
      <c r="I8" s="34">
        <v>3.8541090133580003E-4</v>
      </c>
      <c r="J8" s="34">
        <v>5.8994121067686367E-2</v>
      </c>
      <c r="K8" s="34">
        <v>3.260428878892891E-2</v>
      </c>
      <c r="L8" s="34">
        <v>8.351260656283585E-2</v>
      </c>
      <c r="M8" s="34">
        <v>7.1420633423262634E-3</v>
      </c>
      <c r="N8" s="34">
        <v>0.1721325980366725</v>
      </c>
      <c r="O8" s="34">
        <v>7.9249653470805908E-3</v>
      </c>
      <c r="P8" s="34">
        <v>3.7863338066454293E-4</v>
      </c>
      <c r="Q8" s="34">
        <v>2.516277710672846E-4</v>
      </c>
      <c r="R8" s="34">
        <v>5.8407878069027428E-4</v>
      </c>
      <c r="S8" s="34">
        <v>0.11070039038436699</v>
      </c>
      <c r="T8" s="34">
        <v>5.6496640854886886E-3</v>
      </c>
      <c r="U8" s="34">
        <v>2.0323249088209743E-2</v>
      </c>
      <c r="V8" s="34">
        <v>8.2338322932601511E-4</v>
      </c>
      <c r="W8" s="34">
        <v>1.8847735528782727E-2</v>
      </c>
      <c r="X8" s="34">
        <v>3.3721398385720899E-2</v>
      </c>
      <c r="Y8" s="34">
        <v>4.2674222476386577E-3</v>
      </c>
      <c r="Z8" s="34">
        <v>1.138202119862343E-4</v>
      </c>
      <c r="AA8" s="34">
        <v>6.9642673328515104E-5</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4.9223357883445562</v>
      </c>
      <c r="D10" s="34">
        <v>8.0179980231326442E-2</v>
      </c>
      <c r="E10" s="34">
        <v>0.45644704573654427</v>
      </c>
      <c r="F10" s="34">
        <v>0.24587654823619973</v>
      </c>
      <c r="G10" s="34">
        <v>0.13505075180496515</v>
      </c>
      <c r="H10" s="34">
        <v>0.14860492712860926</v>
      </c>
      <c r="I10" s="34">
        <v>0.1761862200118175</v>
      </c>
      <c r="J10" s="34">
        <v>0.17991644999865511</v>
      </c>
      <c r="K10" s="34">
        <v>0.17081946614665189</v>
      </c>
      <c r="L10" s="34">
        <v>0.19148234246007356</v>
      </c>
      <c r="M10" s="34">
        <v>0.14511600579321349</v>
      </c>
      <c r="N10" s="34">
        <v>0.21748372262576948</v>
      </c>
      <c r="O10" s="34">
        <v>0.19036641106377569</v>
      </c>
      <c r="P10" s="34">
        <v>0.1305188705467053</v>
      </c>
      <c r="Q10" s="34">
        <v>40483.746590197334</v>
      </c>
      <c r="R10" s="34">
        <v>0.1167146838821375</v>
      </c>
      <c r="S10" s="34">
        <v>59849.4952071265</v>
      </c>
      <c r="T10" s="34">
        <v>7.5154942187903639E-2</v>
      </c>
      <c r="U10" s="34">
        <v>9.4217331144791416E-2</v>
      </c>
      <c r="V10" s="34">
        <v>6.1014087677791019E-2</v>
      </c>
      <c r="W10" s="34">
        <v>5.9517428731142227E-2</v>
      </c>
      <c r="X10" s="34">
        <v>18718.341929195125</v>
      </c>
      <c r="Y10" s="34">
        <v>25722.022315859642</v>
      </c>
      <c r="Z10" s="34">
        <v>7029.0841859112916</v>
      </c>
      <c r="AA10" s="34">
        <v>2705.0978526809208</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12324757.442923369</v>
      </c>
      <c r="E12" s="34">
        <v>4712029.0837898124</v>
      </c>
      <c r="F12" s="34">
        <v>1525599.49902356</v>
      </c>
      <c r="G12" s="34">
        <v>1355910.3005501139</v>
      </c>
      <c r="H12" s="34">
        <v>240149.59512479999</v>
      </c>
      <c r="I12" s="34">
        <v>153028.08513978968</v>
      </c>
      <c r="J12" s="34">
        <v>2039434.4734500987</v>
      </c>
      <c r="K12" s="34">
        <v>1144428.6922963986</v>
      </c>
      <c r="L12" s="34">
        <v>485353.77369545086</v>
      </c>
      <c r="M12" s="34">
        <v>0.16687725087351818</v>
      </c>
      <c r="N12" s="34">
        <v>2377305.5472315354</v>
      </c>
      <c r="O12" s="34">
        <v>520504.83313493745</v>
      </c>
      <c r="P12" s="34">
        <v>0.85512171824801531</v>
      </c>
      <c r="Q12" s="34">
        <v>133694.47436428876</v>
      </c>
      <c r="R12" s="34">
        <v>173649.66100423902</v>
      </c>
      <c r="S12" s="34">
        <v>930950.95523146435</v>
      </c>
      <c r="T12" s="34">
        <v>485429.09309452208</v>
      </c>
      <c r="U12" s="34">
        <v>79128.891578044422</v>
      </c>
      <c r="V12" s="34">
        <v>4.171637863331684</v>
      </c>
      <c r="W12" s="34">
        <v>265917.49737577932</v>
      </c>
      <c r="X12" s="34">
        <v>463454.20890180167</v>
      </c>
      <c r="Y12" s="34">
        <v>18605.903383428646</v>
      </c>
      <c r="Z12" s="34">
        <v>2.1870827255966514E-2</v>
      </c>
      <c r="AA12" s="34">
        <v>1.112545681691106E-2</v>
      </c>
    </row>
    <row r="13" spans="1:27" x14ac:dyDescent="0.35">
      <c r="A13" s="31" t="s">
        <v>38</v>
      </c>
      <c r="B13" s="31" t="s">
        <v>65</v>
      </c>
      <c r="C13" s="34">
        <v>1912275.2444936777</v>
      </c>
      <c r="D13" s="34">
        <v>1.9798479081549684E-2</v>
      </c>
      <c r="E13" s="34">
        <v>6.980680050170128E-2</v>
      </c>
      <c r="F13" s="34">
        <v>608319.04169399012</v>
      </c>
      <c r="G13" s="34">
        <v>3.7942735139389452</v>
      </c>
      <c r="H13" s="34">
        <v>2423265.8815568849</v>
      </c>
      <c r="I13" s="34">
        <v>1018222.5362728805</v>
      </c>
      <c r="J13" s="34">
        <v>1012341.8327806086</v>
      </c>
      <c r="K13" s="34">
        <v>77372.193609913462</v>
      </c>
      <c r="L13" s="34">
        <v>136089.65325548907</v>
      </c>
      <c r="M13" s="34">
        <v>62737.176601957901</v>
      </c>
      <c r="N13" s="34">
        <v>795109.42841767916</v>
      </c>
      <c r="O13" s="34">
        <v>8.3852255581897156E-2</v>
      </c>
      <c r="P13" s="34">
        <v>9.5628761631237676E-3</v>
      </c>
      <c r="Q13" s="34">
        <v>0.70473568157997701</v>
      </c>
      <c r="R13" s="34">
        <v>0.98863499458062665</v>
      </c>
      <c r="S13" s="34">
        <v>921762.61073177855</v>
      </c>
      <c r="T13" s="34">
        <v>1.4764074619037633</v>
      </c>
      <c r="U13" s="34">
        <v>64732.657943621358</v>
      </c>
      <c r="V13" s="34">
        <v>151098.94932074839</v>
      </c>
      <c r="W13" s="34">
        <v>67855.113470033946</v>
      </c>
      <c r="X13" s="34">
        <v>102314.95179194052</v>
      </c>
      <c r="Y13" s="34">
        <v>0.11396327239526191</v>
      </c>
      <c r="Z13" s="34">
        <v>1.170062852512577E-3</v>
      </c>
      <c r="AA13" s="34">
        <v>2.8635781203540716E-3</v>
      </c>
    </row>
    <row r="14" spans="1:27" x14ac:dyDescent="0.35">
      <c r="A14" s="31" t="s">
        <v>38</v>
      </c>
      <c r="B14" s="31" t="s">
        <v>34</v>
      </c>
      <c r="C14" s="34">
        <v>15.151382359463479</v>
      </c>
      <c r="D14" s="34">
        <v>2.6820624263143658</v>
      </c>
      <c r="E14" s="34">
        <v>2.4391986337683385</v>
      </c>
      <c r="F14" s="34">
        <v>1.7347442701857374</v>
      </c>
      <c r="G14" s="34">
        <v>0.77746860561256903</v>
      </c>
      <c r="H14" s="34">
        <v>3459069.0045376858</v>
      </c>
      <c r="I14" s="34">
        <v>724999.85687064356</v>
      </c>
      <c r="J14" s="34">
        <v>10.893409005642598</v>
      </c>
      <c r="K14" s="34">
        <v>0.17452362228847743</v>
      </c>
      <c r="L14" s="34">
        <v>7.6789957994102029E-2</v>
      </c>
      <c r="M14" s="34">
        <v>2.7893752097894992E-2</v>
      </c>
      <c r="N14" s="34">
        <v>4.7442653619709764E-2</v>
      </c>
      <c r="O14" s="34">
        <v>6.4104868037143374E-4</v>
      </c>
      <c r="P14" s="34">
        <v>8.7607254107191198E-5</v>
      </c>
      <c r="Q14" s="34">
        <v>0</v>
      </c>
      <c r="R14" s="34">
        <v>0</v>
      </c>
      <c r="S14" s="34">
        <v>0</v>
      </c>
      <c r="T14" s="34">
        <v>8.5702716466092902E-5</v>
      </c>
      <c r="U14" s="34">
        <v>3.0248840630288994E-4</v>
      </c>
      <c r="V14" s="34">
        <v>1.4246051355349015E-3</v>
      </c>
      <c r="W14" s="34">
        <v>6.7934693652829239E-2</v>
      </c>
      <c r="X14" s="34">
        <v>4.6452249716941986E-2</v>
      </c>
      <c r="Y14" s="34">
        <v>1.7394867568658774E-2</v>
      </c>
      <c r="Z14" s="34">
        <v>1.6483537051118685E-2</v>
      </c>
      <c r="AA14" s="34">
        <v>1.6375980445812788E-2</v>
      </c>
    </row>
    <row r="15" spans="1:27" x14ac:dyDescent="0.35">
      <c r="A15" s="31" t="s">
        <v>38</v>
      </c>
      <c r="B15" s="31" t="s">
        <v>70</v>
      </c>
      <c r="C15" s="34">
        <v>0</v>
      </c>
      <c r="D15" s="34">
        <v>0</v>
      </c>
      <c r="E15" s="34">
        <v>0</v>
      </c>
      <c r="F15" s="34">
        <v>77.665192129420177</v>
      </c>
      <c r="G15" s="34">
        <v>3.9193047656037252</v>
      </c>
      <c r="H15" s="34">
        <v>7.1587490372986489</v>
      </c>
      <c r="I15" s="34">
        <v>18.525694796997033</v>
      </c>
      <c r="J15" s="34">
        <v>16.463534837177413</v>
      </c>
      <c r="K15" s="34">
        <v>65.508876188686799</v>
      </c>
      <c r="L15" s="34">
        <v>159299.64231113382</v>
      </c>
      <c r="M15" s="34">
        <v>0.12165155260259015</v>
      </c>
      <c r="N15" s="34">
        <v>715512.02098765539</v>
      </c>
      <c r="O15" s="34">
        <v>0.12326535802139769</v>
      </c>
      <c r="P15" s="34">
        <v>4.6068572294995468E-2</v>
      </c>
      <c r="Q15" s="34">
        <v>0.19339999668558602</v>
      </c>
      <c r="R15" s="34">
        <v>8.2522362422255732E-2</v>
      </c>
      <c r="S15" s="34">
        <v>1196849.0306015168</v>
      </c>
      <c r="T15" s="34">
        <v>0.1931076928108105</v>
      </c>
      <c r="U15" s="34">
        <v>0.26307932087953023</v>
      </c>
      <c r="V15" s="34">
        <v>0.33200623113466582</v>
      </c>
      <c r="W15" s="34">
        <v>380045.44006678759</v>
      </c>
      <c r="X15" s="34">
        <v>53697.679228000161</v>
      </c>
      <c r="Y15" s="34">
        <v>9.0457542576096138E-3</v>
      </c>
      <c r="Z15" s="34">
        <v>0.25385275113222383</v>
      </c>
      <c r="AA15" s="34">
        <v>2.3838664977423561E-3</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1912280.1668294661</v>
      </c>
      <c r="D17" s="35">
        <v>12324761.70252339</v>
      </c>
      <c r="E17" s="35">
        <v>4712029.8926428873</v>
      </c>
      <c r="F17" s="35">
        <v>2133918.7877903674</v>
      </c>
      <c r="G17" s="35">
        <v>1355914.2298743795</v>
      </c>
      <c r="H17" s="35">
        <v>2663415.6255476321</v>
      </c>
      <c r="I17" s="35">
        <v>1171250.7979843011</v>
      </c>
      <c r="J17" s="35">
        <v>3051776.5451412783</v>
      </c>
      <c r="K17" s="35">
        <v>1221801.0893300669</v>
      </c>
      <c r="L17" s="35">
        <v>621443.70194588893</v>
      </c>
      <c r="M17" s="35">
        <v>62737.49573727791</v>
      </c>
      <c r="N17" s="35">
        <v>3172415.3652655352</v>
      </c>
      <c r="O17" s="35">
        <v>520505.11527856946</v>
      </c>
      <c r="P17" s="35">
        <v>0.99558209833850897</v>
      </c>
      <c r="Q17" s="35">
        <v>174178.92594179546</v>
      </c>
      <c r="R17" s="35">
        <v>173650.76693799626</v>
      </c>
      <c r="S17" s="35">
        <v>1912563.1718707597</v>
      </c>
      <c r="T17" s="35">
        <v>485430.65030659025</v>
      </c>
      <c r="U17" s="35">
        <v>143861.66406224601</v>
      </c>
      <c r="V17" s="35">
        <v>151103.18279608263</v>
      </c>
      <c r="W17" s="35">
        <v>333772.68921097752</v>
      </c>
      <c r="X17" s="35">
        <v>584487.53634433565</v>
      </c>
      <c r="Y17" s="35">
        <v>44328.04392998293</v>
      </c>
      <c r="Z17" s="35">
        <v>7029.1073406216128</v>
      </c>
      <c r="AA17" s="35">
        <v>2705.1119113585314</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0.95104178506884995</v>
      </c>
      <c r="E22" s="34">
        <v>0.160416107969519</v>
      </c>
      <c r="F22" s="34">
        <v>8.4589707000914905E-4</v>
      </c>
      <c r="G22" s="34">
        <v>0</v>
      </c>
      <c r="H22" s="34">
        <v>0</v>
      </c>
      <c r="I22" s="34">
        <v>2.3294194787694601E-4</v>
      </c>
      <c r="J22" s="34">
        <v>5.0701149749628606E-4</v>
      </c>
      <c r="K22" s="34">
        <v>2.6889616081599999E-3</v>
      </c>
      <c r="L22" s="34">
        <v>2.1136039325583098E-2</v>
      </c>
      <c r="M22" s="34">
        <v>3.9085422076680398E-4</v>
      </c>
      <c r="N22" s="34">
        <v>7.1056356898068801E-2</v>
      </c>
      <c r="O22" s="34">
        <v>7.34363713563974E-4</v>
      </c>
      <c r="P22" s="34">
        <v>7.3438500384381009E-5</v>
      </c>
      <c r="Q22" s="34">
        <v>5.5656550800653599E-5</v>
      </c>
      <c r="R22" s="34">
        <v>5.5486572818129901E-5</v>
      </c>
      <c r="S22" s="34">
        <v>4.8719039802669402E-2</v>
      </c>
      <c r="T22" s="34">
        <v>2.4473838303264899E-4</v>
      </c>
      <c r="U22" s="34">
        <v>1.6855043015824001E-4</v>
      </c>
      <c r="V22" s="34">
        <v>4.0361350159193099E-5</v>
      </c>
      <c r="W22" s="34">
        <v>4.4604638441731999E-4</v>
      </c>
      <c r="X22" s="34">
        <v>1.6649980175477398E-2</v>
      </c>
      <c r="Y22" s="34">
        <v>1.4770129727118399E-4</v>
      </c>
      <c r="Z22" s="34">
        <v>1.4977268313801801E-5</v>
      </c>
      <c r="AA22" s="34">
        <v>9.7425615182531994E-6</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1.7028057918124</v>
      </c>
      <c r="D24" s="34">
        <v>1.9083236357436049E-2</v>
      </c>
      <c r="E24" s="34">
        <v>0.26864687382103197</v>
      </c>
      <c r="F24" s="34">
        <v>0.12720297608955192</v>
      </c>
      <c r="G24" s="34">
        <v>3.6021876565465037E-2</v>
      </c>
      <c r="H24" s="34">
        <v>2.9577051022699048E-2</v>
      </c>
      <c r="I24" s="34">
        <v>3.7847491631025791E-2</v>
      </c>
      <c r="J24" s="34">
        <v>3.6770950825601993E-2</v>
      </c>
      <c r="K24" s="34">
        <v>3.4351097840837251E-2</v>
      </c>
      <c r="L24" s="34">
        <v>4.3488450625662638E-2</v>
      </c>
      <c r="M24" s="34">
        <v>4.2944483723680302E-2</v>
      </c>
      <c r="N24" s="34">
        <v>7.9014074181087496E-2</v>
      </c>
      <c r="O24" s="34">
        <v>6.8183149995776085E-2</v>
      </c>
      <c r="P24" s="34">
        <v>3.9327586360513402E-2</v>
      </c>
      <c r="Q24" s="34">
        <v>40483.657651590554</v>
      </c>
      <c r="R24" s="34">
        <v>2.4054811581360098E-2</v>
      </c>
      <c r="S24" s="34">
        <v>59849.173996022386</v>
      </c>
      <c r="T24" s="34">
        <v>1.9800700062526308E-2</v>
      </c>
      <c r="U24" s="34">
        <v>3.30498020729851E-2</v>
      </c>
      <c r="V24" s="34">
        <v>1.6045465480434618E-2</v>
      </c>
      <c r="W24" s="34">
        <v>1.444677091086438E-2</v>
      </c>
      <c r="X24" s="34">
        <v>18718.309426146574</v>
      </c>
      <c r="Y24" s="34">
        <v>25721.97417142324</v>
      </c>
      <c r="Z24" s="34">
        <v>7028.8962082930293</v>
      </c>
      <c r="AA24" s="34">
        <v>2705.0940946525138</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4085393.709398882</v>
      </c>
      <c r="E26" s="34">
        <v>2271223.0815287894</v>
      </c>
      <c r="F26" s="34">
        <v>5.3357050104137755</v>
      </c>
      <c r="G26" s="34">
        <v>2.6677140496381808</v>
      </c>
      <c r="H26" s="34">
        <v>1.6611194307550583</v>
      </c>
      <c r="I26" s="34">
        <v>0.63335714896947481</v>
      </c>
      <c r="J26" s="34">
        <v>74350.456494504862</v>
      </c>
      <c r="K26" s="34">
        <v>14697.492249365543</v>
      </c>
      <c r="L26" s="34">
        <v>149661.00116561688</v>
      </c>
      <c r="M26" s="34">
        <v>6.475004857311048E-2</v>
      </c>
      <c r="N26" s="34">
        <v>477537.06821391173</v>
      </c>
      <c r="O26" s="34">
        <v>261841.13823361072</v>
      </c>
      <c r="P26" s="34">
        <v>1.210761821392867E-2</v>
      </c>
      <c r="Q26" s="34">
        <v>4.3988882993766854E-2</v>
      </c>
      <c r="R26" s="34">
        <v>2.3445783918277344E-2</v>
      </c>
      <c r="S26" s="34">
        <v>0.11587730255721702</v>
      </c>
      <c r="T26" s="34">
        <v>13373.402117493129</v>
      </c>
      <c r="U26" s="34">
        <v>1820.2742382673662</v>
      </c>
      <c r="V26" s="34">
        <v>3.9672961354663991</v>
      </c>
      <c r="W26" s="34">
        <v>219357.74853120057</v>
      </c>
      <c r="X26" s="34">
        <v>29295.586958088221</v>
      </c>
      <c r="Y26" s="34">
        <v>3.1912540784780276E-3</v>
      </c>
      <c r="Z26" s="34">
        <v>1.0922332217031554E-3</v>
      </c>
      <c r="AA26" s="34">
        <v>1.2079926959574492E-3</v>
      </c>
    </row>
    <row r="27" spans="1:27" x14ac:dyDescent="0.35">
      <c r="A27" s="31" t="s">
        <v>119</v>
      </c>
      <c r="B27" s="31" t="s">
        <v>65</v>
      </c>
      <c r="C27" s="34">
        <v>1912245.4509128933</v>
      </c>
      <c r="D27" s="34">
        <v>1.6947944603270683E-2</v>
      </c>
      <c r="E27" s="34">
        <v>2.8261023987530057E-2</v>
      </c>
      <c r="F27" s="34">
        <v>608318.03793095995</v>
      </c>
      <c r="G27" s="34">
        <v>2.143664427532554</v>
      </c>
      <c r="H27" s="34">
        <v>1897672.6484868985</v>
      </c>
      <c r="I27" s="34">
        <v>726413.23026143701</v>
      </c>
      <c r="J27" s="34">
        <v>617796.73867495323</v>
      </c>
      <c r="K27" s="34">
        <v>77371.48725452277</v>
      </c>
      <c r="L27" s="34">
        <v>7724.3575537961333</v>
      </c>
      <c r="M27" s="34">
        <v>4.4707506591182694E-3</v>
      </c>
      <c r="N27" s="34">
        <v>354192.43266748852</v>
      </c>
      <c r="O27" s="34">
        <v>2.6701107460116145E-2</v>
      </c>
      <c r="P27" s="34">
        <v>2.9651083611653955E-3</v>
      </c>
      <c r="Q27" s="34">
        <v>7.0468415293436268E-2</v>
      </c>
      <c r="R27" s="34">
        <v>2.3461070388808656E-2</v>
      </c>
      <c r="S27" s="34">
        <v>403021.83865199075</v>
      </c>
      <c r="T27" s="34">
        <v>0.9114216565287625</v>
      </c>
      <c r="U27" s="34">
        <v>64732.00454729257</v>
      </c>
      <c r="V27" s="34">
        <v>1.6834707384137219E-2</v>
      </c>
      <c r="W27" s="34">
        <v>21097.186779244228</v>
      </c>
      <c r="X27" s="34">
        <v>0.13877676769942629</v>
      </c>
      <c r="Y27" s="34">
        <v>1.3708238632378578E-2</v>
      </c>
      <c r="Z27" s="34">
        <v>1.5432834810864742E-4</v>
      </c>
      <c r="AA27" s="34">
        <v>2.2306608682151483E-4</v>
      </c>
    </row>
    <row r="28" spans="1:27" x14ac:dyDescent="0.35">
      <c r="A28" s="31" t="s">
        <v>119</v>
      </c>
      <c r="B28" s="31" t="s">
        <v>34</v>
      </c>
      <c r="C28" s="34">
        <v>8.7297507672602492</v>
      </c>
      <c r="D28" s="34">
        <v>1.2008077096931828</v>
      </c>
      <c r="E28" s="34">
        <v>1.636879871332068</v>
      </c>
      <c r="F28" s="34">
        <v>1.3101017494718559</v>
      </c>
      <c r="G28" s="34">
        <v>0.11563230965322101</v>
      </c>
      <c r="H28" s="34">
        <v>1346569.1422800811</v>
      </c>
      <c r="I28" s="34">
        <v>697404.40513901098</v>
      </c>
      <c r="J28" s="34">
        <v>0.47808176052733065</v>
      </c>
      <c r="K28" s="34">
        <v>9.7568863966387684E-2</v>
      </c>
      <c r="L28" s="34">
        <v>5.2479608780636136E-2</v>
      </c>
      <c r="M28" s="34">
        <v>1.5793732507668294E-2</v>
      </c>
      <c r="N28" s="34">
        <v>4.4992706830814307E-2</v>
      </c>
      <c r="O28" s="34">
        <v>2.9419426876904235E-4</v>
      </c>
      <c r="P28" s="34">
        <v>0</v>
      </c>
      <c r="Q28" s="34">
        <v>0</v>
      </c>
      <c r="R28" s="34">
        <v>0</v>
      </c>
      <c r="S28" s="34">
        <v>0</v>
      </c>
      <c r="T28" s="34">
        <v>2.7975769906559901E-5</v>
      </c>
      <c r="U28" s="34">
        <v>1.631137859262668E-4</v>
      </c>
      <c r="V28" s="34">
        <v>5.1206580829542508E-4</v>
      </c>
      <c r="W28" s="34">
        <v>3.5312402185750331E-2</v>
      </c>
      <c r="X28" s="34">
        <v>2.941507124693412E-2</v>
      </c>
      <c r="Y28" s="34">
        <v>7.5427579089023204E-3</v>
      </c>
      <c r="Z28" s="34">
        <v>1.157404291680526E-2</v>
      </c>
      <c r="AA28" s="34">
        <v>4.9848669081775767E-3</v>
      </c>
    </row>
    <row r="29" spans="1:27" x14ac:dyDescent="0.35">
      <c r="A29" s="31" t="s">
        <v>119</v>
      </c>
      <c r="B29" s="31" t="s">
        <v>70</v>
      </c>
      <c r="C29" s="34">
        <v>0</v>
      </c>
      <c r="D29" s="34">
        <v>0</v>
      </c>
      <c r="E29" s="34">
        <v>0</v>
      </c>
      <c r="F29" s="34">
        <v>50.052717628164501</v>
      </c>
      <c r="G29" s="34">
        <v>1.0682699596219385E-2</v>
      </c>
      <c r="H29" s="34">
        <v>3.6926206557480694</v>
      </c>
      <c r="I29" s="34">
        <v>2.5912596508313883</v>
      </c>
      <c r="J29" s="34">
        <v>6.6359441539115904</v>
      </c>
      <c r="K29" s="34">
        <v>30.638526038765988</v>
      </c>
      <c r="L29" s="34">
        <v>1597.8307295681186</v>
      </c>
      <c r="M29" s="34">
        <v>4.7763230644230943E-2</v>
      </c>
      <c r="N29" s="34">
        <v>365893.49431217642</v>
      </c>
      <c r="O29" s="34">
        <v>3.1095584037931601E-2</v>
      </c>
      <c r="P29" s="34">
        <v>1.1309501418138924E-2</v>
      </c>
      <c r="Q29" s="34">
        <v>0.15586574660725361</v>
      </c>
      <c r="R29" s="34">
        <v>2.6714197368428685E-2</v>
      </c>
      <c r="S29" s="34">
        <v>578515.58573351498</v>
      </c>
      <c r="T29" s="34">
        <v>3.2152899634274514E-2</v>
      </c>
      <c r="U29" s="34">
        <v>7.2940224673903334E-2</v>
      </c>
      <c r="V29" s="34">
        <v>5.1820255464649162E-2</v>
      </c>
      <c r="W29" s="34">
        <v>3.4721028632410298</v>
      </c>
      <c r="X29" s="34">
        <v>1.9737890212089829E-2</v>
      </c>
      <c r="Y29" s="34">
        <v>1.5860564381980637E-3</v>
      </c>
      <c r="Z29" s="34">
        <v>1.2584046800679663E-2</v>
      </c>
      <c r="AA29" s="34">
        <v>5.7971621899097203E-4</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1912247.153718685</v>
      </c>
      <c r="D31" s="35">
        <v>4085394.6964718481</v>
      </c>
      <c r="E31" s="35">
        <v>2271223.538852795</v>
      </c>
      <c r="F31" s="35">
        <v>608323.50168484356</v>
      </c>
      <c r="G31" s="35">
        <v>4.8474003537361998</v>
      </c>
      <c r="H31" s="35">
        <v>1897674.3391833804</v>
      </c>
      <c r="I31" s="35">
        <v>726413.9016990196</v>
      </c>
      <c r="J31" s="35">
        <v>692147.23244742048</v>
      </c>
      <c r="K31" s="35">
        <v>92069.016543947757</v>
      </c>
      <c r="L31" s="35">
        <v>157385.42334390298</v>
      </c>
      <c r="M31" s="35">
        <v>0.11255613717667586</v>
      </c>
      <c r="N31" s="35">
        <v>831729.65095183137</v>
      </c>
      <c r="O31" s="35">
        <v>261841.23385223188</v>
      </c>
      <c r="P31" s="35">
        <v>5.4473751435991855E-2</v>
      </c>
      <c r="Q31" s="35">
        <v>40483.772164545393</v>
      </c>
      <c r="R31" s="35">
        <v>7.1017152461264221E-2</v>
      </c>
      <c r="S31" s="35">
        <v>462871.17724435549</v>
      </c>
      <c r="T31" s="35">
        <v>13374.333584588103</v>
      </c>
      <c r="U31" s="35">
        <v>66552.312003912433</v>
      </c>
      <c r="V31" s="35">
        <v>4.0002166696811301</v>
      </c>
      <c r="W31" s="35">
        <v>240454.95020326209</v>
      </c>
      <c r="X31" s="35">
        <v>48014.051810982673</v>
      </c>
      <c r="Y31" s="35">
        <v>25721.991218617248</v>
      </c>
      <c r="Z31" s="35">
        <v>7028.897469831868</v>
      </c>
      <c r="AA31" s="35">
        <v>2705.0955354538578</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0.92699558806703997</v>
      </c>
      <c r="E36" s="34">
        <v>2.5033184445961997E-4</v>
      </c>
      <c r="F36" s="34">
        <v>0</v>
      </c>
      <c r="G36" s="34">
        <v>0</v>
      </c>
      <c r="H36" s="34">
        <v>0</v>
      </c>
      <c r="I36" s="34">
        <v>0</v>
      </c>
      <c r="J36" s="34">
        <v>1.8432969376610002E-4</v>
      </c>
      <c r="K36" s="34">
        <v>3.6119238860829998E-4</v>
      </c>
      <c r="L36" s="34">
        <v>3.8851387696956898E-3</v>
      </c>
      <c r="M36" s="34">
        <v>6.4173788789752403E-3</v>
      </c>
      <c r="N36" s="34">
        <v>1.3375158161269799E-2</v>
      </c>
      <c r="O36" s="34">
        <v>6.2742478141745994E-3</v>
      </c>
      <c r="P36" s="34">
        <v>1.0953047394318901E-4</v>
      </c>
      <c r="Q36" s="34">
        <v>1.3422600431404699E-4</v>
      </c>
      <c r="R36" s="34">
        <v>2.6095841912623902E-4</v>
      </c>
      <c r="S36" s="34">
        <v>3.4106144866124406E-2</v>
      </c>
      <c r="T36" s="34">
        <v>6.0904929592967996E-5</v>
      </c>
      <c r="U36" s="34">
        <v>9.3342677799493495E-5</v>
      </c>
      <c r="V36" s="34">
        <v>2.13348788860289E-4</v>
      </c>
      <c r="W36" s="34">
        <v>3.9488309412449802E-4</v>
      </c>
      <c r="X36" s="34">
        <v>4.8438745244137396E-3</v>
      </c>
      <c r="Y36" s="34">
        <v>2.68657606233277E-5</v>
      </c>
      <c r="Z36" s="34">
        <v>1.989373525704E-5</v>
      </c>
      <c r="AA36" s="34">
        <v>1.5502924696135501E-5</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0.82127357924119992</v>
      </c>
      <c r="D38" s="34">
        <v>1.8075610783654199E-2</v>
      </c>
      <c r="E38" s="34">
        <v>3.70882327749135E-2</v>
      </c>
      <c r="F38" s="34">
        <v>3.7748201773967996E-2</v>
      </c>
      <c r="G38" s="34">
        <v>1.7979583544151998E-2</v>
      </c>
      <c r="H38" s="34">
        <v>2.9759879360621602E-2</v>
      </c>
      <c r="I38" s="34">
        <v>3.3577952030562401E-2</v>
      </c>
      <c r="J38" s="34">
        <v>3.6511345296170998E-2</v>
      </c>
      <c r="K38" s="34">
        <v>3.3110253292564E-2</v>
      </c>
      <c r="L38" s="34">
        <v>3.3622864302347802E-2</v>
      </c>
      <c r="M38" s="34">
        <v>3.08596721421131E-2</v>
      </c>
      <c r="N38" s="34">
        <v>3.0330719248245E-2</v>
      </c>
      <c r="O38" s="34">
        <v>3.0613065384676598E-2</v>
      </c>
      <c r="P38" s="34">
        <v>2.25443103704695E-2</v>
      </c>
      <c r="Q38" s="34">
        <v>2.4217340810051498E-2</v>
      </c>
      <c r="R38" s="34">
        <v>2.4280198443757603E-2</v>
      </c>
      <c r="S38" s="34">
        <v>0.24107178482463901</v>
      </c>
      <c r="T38" s="34">
        <v>9.5180551031212503E-4</v>
      </c>
      <c r="U38" s="34">
        <v>8.7357258789070398E-4</v>
      </c>
      <c r="V38" s="34">
        <v>6.9766693822090298E-4</v>
      </c>
      <c r="W38" s="34">
        <v>7.5978678715804006E-4</v>
      </c>
      <c r="X38" s="34">
        <v>8.8539624586064997E-4</v>
      </c>
      <c r="Y38" s="34">
        <v>6.7467437967178002E-4</v>
      </c>
      <c r="Z38" s="34">
        <v>6.7789933274897598E-4</v>
      </c>
      <c r="AA38" s="34">
        <v>1.0463653433158699E-3</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6785418.3604342109</v>
      </c>
      <c r="E40" s="34">
        <v>344659.34634916723</v>
      </c>
      <c r="F40" s="34">
        <v>713130.09871892317</v>
      </c>
      <c r="G40" s="34">
        <v>1355881.7343200573</v>
      </c>
      <c r="H40" s="34">
        <v>72634.186217590395</v>
      </c>
      <c r="I40" s="34">
        <v>1.5696715502972674E-2</v>
      </c>
      <c r="J40" s="34">
        <v>589496.56590209715</v>
      </c>
      <c r="K40" s="34">
        <v>397832.70921649056</v>
      </c>
      <c r="L40" s="34">
        <v>94702.783177764926</v>
      </c>
      <c r="M40" s="34">
        <v>5.0164088129550241E-2</v>
      </c>
      <c r="N40" s="34">
        <v>1009489.1289437583</v>
      </c>
      <c r="O40" s="34">
        <v>233820.57711643018</v>
      </c>
      <c r="P40" s="34">
        <v>0.6477452281069741</v>
      </c>
      <c r="Q40" s="34">
        <v>133694.3818362036</v>
      </c>
      <c r="R40" s="34">
        <v>173649.53051665702</v>
      </c>
      <c r="S40" s="34">
        <v>667191.80641117867</v>
      </c>
      <c r="T40" s="34">
        <v>3.1233627677293341</v>
      </c>
      <c r="U40" s="34">
        <v>7.5705922391998172E-3</v>
      </c>
      <c r="V40" s="34">
        <v>9.5300381090970609E-2</v>
      </c>
      <c r="W40" s="34">
        <v>1.5305655351849516</v>
      </c>
      <c r="X40" s="34">
        <v>122656.21371704018</v>
      </c>
      <c r="Y40" s="34">
        <v>18600.852129459312</v>
      </c>
      <c r="Z40" s="34">
        <v>3.2271263086412201E-3</v>
      </c>
      <c r="AA40" s="34">
        <v>1.1725776668628195E-3</v>
      </c>
    </row>
    <row r="41" spans="1:27" x14ac:dyDescent="0.35">
      <c r="A41" s="31" t="s">
        <v>120</v>
      </c>
      <c r="B41" s="31" t="s">
        <v>65</v>
      </c>
      <c r="C41" s="34">
        <v>8.2040515710213224</v>
      </c>
      <c r="D41" s="34">
        <v>0</v>
      </c>
      <c r="E41" s="34">
        <v>1.387901578958767E-3</v>
      </c>
      <c r="F41" s="34">
        <v>1.0606397304251978E-2</v>
      </c>
      <c r="G41" s="34">
        <v>7.9921085054215236E-3</v>
      </c>
      <c r="H41" s="34">
        <v>24650.021053517656</v>
      </c>
      <c r="I41" s="34">
        <v>0.16351911840000388</v>
      </c>
      <c r="J41" s="34">
        <v>228711.19210796838</v>
      </c>
      <c r="K41" s="34">
        <v>1.9090817156124505E-2</v>
      </c>
      <c r="L41" s="34">
        <v>128364.97404347028</v>
      </c>
      <c r="M41" s="34">
        <v>62737.167055428858</v>
      </c>
      <c r="N41" s="34">
        <v>440892.97699782671</v>
      </c>
      <c r="O41" s="34">
        <v>4.7243636274058316E-2</v>
      </c>
      <c r="P41" s="34">
        <v>2.6269518870816618E-3</v>
      </c>
      <c r="Q41" s="34">
        <v>2.3210910965335486E-2</v>
      </c>
      <c r="R41" s="34">
        <v>0.21415678481393843</v>
      </c>
      <c r="S41" s="34">
        <v>198408.02139610183</v>
      </c>
      <c r="T41" s="34">
        <v>0.30825933912530212</v>
      </c>
      <c r="U41" s="34">
        <v>9.8036366703322057E-3</v>
      </c>
      <c r="V41" s="34">
        <v>151098.91294138524</v>
      </c>
      <c r="W41" s="34">
        <v>19278.633549423728</v>
      </c>
      <c r="X41" s="34">
        <v>72664.430633096155</v>
      </c>
      <c r="Y41" s="34">
        <v>7.4281063528988591E-4</v>
      </c>
      <c r="Z41" s="34">
        <v>5.0883030667905188E-4</v>
      </c>
      <c r="AA41" s="34">
        <v>7.1914293424835693E-4</v>
      </c>
    </row>
    <row r="42" spans="1:27" x14ac:dyDescent="0.35">
      <c r="A42" s="31" t="s">
        <v>120</v>
      </c>
      <c r="B42" s="31" t="s">
        <v>34</v>
      </c>
      <c r="C42" s="34">
        <v>1.56601674081954</v>
      </c>
      <c r="D42" s="34">
        <v>0.379840016471029</v>
      </c>
      <c r="E42" s="34">
        <v>0.29581261055853997</v>
      </c>
      <c r="F42" s="34">
        <v>0.11021035803009001</v>
      </c>
      <c r="G42" s="34">
        <v>0.20754882062149599</v>
      </c>
      <c r="H42" s="34">
        <v>1054845.2924190899</v>
      </c>
      <c r="I42" s="34">
        <v>27595.102643376002</v>
      </c>
      <c r="J42" s="34">
        <v>0.22425294136922</v>
      </c>
      <c r="K42" s="34">
        <v>1.69854839696966E-2</v>
      </c>
      <c r="L42" s="34">
        <v>4.9527679624097902E-3</v>
      </c>
      <c r="M42" s="34">
        <v>1.32639691042202E-3</v>
      </c>
      <c r="N42" s="34">
        <v>7.2259310520903994E-4</v>
      </c>
      <c r="O42" s="34">
        <v>9.1799326156080001E-5</v>
      </c>
      <c r="P42" s="34">
        <v>0</v>
      </c>
      <c r="Q42" s="34">
        <v>0</v>
      </c>
      <c r="R42" s="34">
        <v>0</v>
      </c>
      <c r="S42" s="34">
        <v>0</v>
      </c>
      <c r="T42" s="34">
        <v>0</v>
      </c>
      <c r="U42" s="34">
        <v>3.2166129118268096E-5</v>
      </c>
      <c r="V42" s="34">
        <v>8.1643798083525404E-5</v>
      </c>
      <c r="W42" s="34">
        <v>1.3775042984804999E-2</v>
      </c>
      <c r="X42" s="34">
        <v>3.6216227207549897E-3</v>
      </c>
      <c r="Y42" s="34">
        <v>7.1332310304134304E-5</v>
      </c>
      <c r="Z42" s="34">
        <v>8.66074400676285E-4</v>
      </c>
      <c r="AA42" s="34">
        <v>6.2630282399098007E-4</v>
      </c>
    </row>
    <row r="43" spans="1:27" x14ac:dyDescent="0.35">
      <c r="A43" s="31" t="s">
        <v>120</v>
      </c>
      <c r="B43" s="31" t="s">
        <v>70</v>
      </c>
      <c r="C43" s="34">
        <v>0</v>
      </c>
      <c r="D43" s="34">
        <v>0</v>
      </c>
      <c r="E43" s="34">
        <v>0</v>
      </c>
      <c r="F43" s="34">
        <v>8.1407058722774792</v>
      </c>
      <c r="G43" s="34">
        <v>2.3014194980716201</v>
      </c>
      <c r="H43" s="34">
        <v>2.9840978520022498E-3</v>
      </c>
      <c r="I43" s="34">
        <v>0.57430588652668701</v>
      </c>
      <c r="J43" s="34">
        <v>4.1063479262392004</v>
      </c>
      <c r="K43" s="34">
        <v>13.8320850990367</v>
      </c>
      <c r="L43" s="34">
        <v>99.99131090918199</v>
      </c>
      <c r="M43" s="34">
        <v>1.1902423604399999E-2</v>
      </c>
      <c r="N43" s="34">
        <v>336068.88689020404</v>
      </c>
      <c r="O43" s="34">
        <v>2.2710128281783801E-2</v>
      </c>
      <c r="P43" s="34">
        <v>3.0973478864596399E-3</v>
      </c>
      <c r="Q43" s="34">
        <v>1.1369636138452099E-2</v>
      </c>
      <c r="R43" s="34">
        <v>1.0676377717775E-2</v>
      </c>
      <c r="S43" s="34">
        <v>618332.40492867201</v>
      </c>
      <c r="T43" s="34">
        <v>1.4392884481850601E-2</v>
      </c>
      <c r="U43" s="34">
        <v>2.7028689238324698E-2</v>
      </c>
      <c r="V43" s="34">
        <v>3.5943248010492999E-2</v>
      </c>
      <c r="W43" s="34">
        <v>174328.63321759502</v>
      </c>
      <c r="X43" s="34">
        <v>53696.190527781204</v>
      </c>
      <c r="Y43" s="34">
        <v>8.3303811564499995E-5</v>
      </c>
      <c r="Z43" s="34">
        <v>9.1282631181408E-5</v>
      </c>
      <c r="AA43" s="34">
        <v>3.5661195964425998E-5</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9.0253251502625229</v>
      </c>
      <c r="D45" s="35">
        <v>6785419.3055054098</v>
      </c>
      <c r="E45" s="35">
        <v>344659.38507563347</v>
      </c>
      <c r="F45" s="35">
        <v>713130.14707352221</v>
      </c>
      <c r="G45" s="35">
        <v>1355881.7602917494</v>
      </c>
      <c r="H45" s="35">
        <v>97284.23703098741</v>
      </c>
      <c r="I45" s="35">
        <v>0.21279378593353895</v>
      </c>
      <c r="J45" s="35">
        <v>818207.79470574053</v>
      </c>
      <c r="K45" s="35">
        <v>397832.76177875337</v>
      </c>
      <c r="L45" s="35">
        <v>223067.79472923829</v>
      </c>
      <c r="M45" s="35">
        <v>62737.254496568006</v>
      </c>
      <c r="N45" s="35">
        <v>1450382.1496474624</v>
      </c>
      <c r="O45" s="35">
        <v>233820.66124737967</v>
      </c>
      <c r="P45" s="35">
        <v>0.67302602083846841</v>
      </c>
      <c r="Q45" s="35">
        <v>133694.42939868139</v>
      </c>
      <c r="R45" s="35">
        <v>173649.76921459869</v>
      </c>
      <c r="S45" s="35">
        <v>865600.10298521013</v>
      </c>
      <c r="T45" s="35">
        <v>3.4326348172945411</v>
      </c>
      <c r="U45" s="35">
        <v>1.8341144175222222E-2</v>
      </c>
      <c r="V45" s="35">
        <v>151099.00915278206</v>
      </c>
      <c r="W45" s="35">
        <v>19280.165269628793</v>
      </c>
      <c r="X45" s="35">
        <v>195320.65007940709</v>
      </c>
      <c r="Y45" s="35">
        <v>18600.853573810087</v>
      </c>
      <c r="Z45" s="35">
        <v>4.4337496833262878E-3</v>
      </c>
      <c r="AA45" s="35">
        <v>2.9535888691231819E-3</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0.99833405555097599</v>
      </c>
      <c r="E50" s="34">
        <v>6.1668759166643198E-4</v>
      </c>
      <c r="F50" s="34">
        <v>1.54941191450442E-4</v>
      </c>
      <c r="G50" s="34">
        <v>0</v>
      </c>
      <c r="H50" s="34">
        <v>0</v>
      </c>
      <c r="I50" s="34">
        <v>0</v>
      </c>
      <c r="J50" s="34">
        <v>1.2464440023041902E-4</v>
      </c>
      <c r="K50" s="34">
        <v>3.4357470705368001E-4</v>
      </c>
      <c r="L50" s="34">
        <v>1.46355193586966E-3</v>
      </c>
      <c r="M50" s="34">
        <v>9.8687905933819904E-5</v>
      </c>
      <c r="N50" s="34">
        <v>3.1978615281434399E-2</v>
      </c>
      <c r="O50" s="34">
        <v>2.26610650604447E-4</v>
      </c>
      <c r="P50" s="34">
        <v>5.8377542774822897E-5</v>
      </c>
      <c r="Q50" s="34">
        <v>0</v>
      </c>
      <c r="R50" s="34">
        <v>8.5215723361019402E-5</v>
      </c>
      <c r="S50" s="34">
        <v>1.09335202653999E-2</v>
      </c>
      <c r="T50" s="34">
        <v>3.2002353809506999E-3</v>
      </c>
      <c r="U50" s="34">
        <v>6.4166437834064904E-3</v>
      </c>
      <c r="V50" s="34">
        <v>2.3836388000864899E-4</v>
      </c>
      <c r="W50" s="34">
        <v>7.6736005240631098E-3</v>
      </c>
      <c r="X50" s="34">
        <v>4.7265692367459908E-3</v>
      </c>
      <c r="Y50" s="34">
        <v>2.1044974882909601E-4</v>
      </c>
      <c r="Z50" s="34">
        <v>1.3831722171535599E-5</v>
      </c>
      <c r="AA50" s="34">
        <v>9.9291067513999994E-6</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0.80787738255282604</v>
      </c>
      <c r="D52" s="34">
        <v>1.93048649498767E-2</v>
      </c>
      <c r="E52" s="34">
        <v>3.6736665613339999E-2</v>
      </c>
      <c r="F52" s="34">
        <v>3.5467607735405998E-2</v>
      </c>
      <c r="G52" s="34">
        <v>3.3102023893640399E-2</v>
      </c>
      <c r="H52" s="34">
        <v>2.8389335061318001E-2</v>
      </c>
      <c r="I52" s="34">
        <v>3.5541005711133104E-2</v>
      </c>
      <c r="J52" s="34">
        <v>3.1596974667474999E-2</v>
      </c>
      <c r="K52" s="34">
        <v>3.5011245990236702E-2</v>
      </c>
      <c r="L52" s="34">
        <v>3.8580669435672003E-2</v>
      </c>
      <c r="M52" s="34">
        <v>2.2472477001035301E-2</v>
      </c>
      <c r="N52" s="34">
        <v>3.6474643060133996E-2</v>
      </c>
      <c r="O52" s="34">
        <v>3.0958421330979199E-2</v>
      </c>
      <c r="P52" s="34">
        <v>2.2882681069854902E-2</v>
      </c>
      <c r="Q52" s="34">
        <v>2.1220548192801E-2</v>
      </c>
      <c r="R52" s="34">
        <v>2.2851550819503502E-2</v>
      </c>
      <c r="S52" s="34">
        <v>2.5821372083335199E-2</v>
      </c>
      <c r="T52" s="34">
        <v>1.9484890983170002E-2</v>
      </c>
      <c r="U52" s="34">
        <v>1.9624773859533602E-2</v>
      </c>
      <c r="V52" s="34">
        <v>1.526935045884E-2</v>
      </c>
      <c r="W52" s="34">
        <v>1.4320142817968801E-2</v>
      </c>
      <c r="X52" s="34">
        <v>1.0956119559999599E-2</v>
      </c>
      <c r="Y52" s="34">
        <v>1.42259187742399E-2</v>
      </c>
      <c r="Z52" s="34">
        <v>1.1214450616070801E-2</v>
      </c>
      <c r="AA52" s="34">
        <v>1.3961184493407599E-3</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111.72097773612201</v>
      </c>
      <c r="E54" s="34">
        <v>1200296.5161108647</v>
      </c>
      <c r="F54" s="34">
        <v>360201.53098983108</v>
      </c>
      <c r="G54" s="34">
        <v>25.831406239775664</v>
      </c>
      <c r="H54" s="34">
        <v>0.51056870160880485</v>
      </c>
      <c r="I54" s="34">
        <v>9.1421010075079696</v>
      </c>
      <c r="J54" s="34">
        <v>754744.58821641549</v>
      </c>
      <c r="K54" s="34">
        <v>91702.448265144019</v>
      </c>
      <c r="L54" s="34">
        <v>5.9198700640138711</v>
      </c>
      <c r="M54" s="34">
        <v>8.9648119239040831E-3</v>
      </c>
      <c r="N54" s="34">
        <v>527714.97322628251</v>
      </c>
      <c r="O54" s="34">
        <v>24842.020703344442</v>
      </c>
      <c r="P54" s="34">
        <v>0.16606335548960588</v>
      </c>
      <c r="Q54" s="34">
        <v>2.5943963614994261E-2</v>
      </c>
      <c r="R54" s="34">
        <v>6.2637464825075193E-2</v>
      </c>
      <c r="S54" s="34">
        <v>104780.73553564725</v>
      </c>
      <c r="T54" s="34">
        <v>335587.65913141327</v>
      </c>
      <c r="U54" s="34">
        <v>33236.138445164259</v>
      </c>
      <c r="V54" s="34">
        <v>8.3009909669201271E-2</v>
      </c>
      <c r="W54" s="34">
        <v>46551.924934344177</v>
      </c>
      <c r="X54" s="34">
        <v>275314.75618391827</v>
      </c>
      <c r="Y54" s="34">
        <v>5.9030412999208019E-2</v>
      </c>
      <c r="Z54" s="34">
        <v>1.6185060338966234E-3</v>
      </c>
      <c r="AA54" s="34">
        <v>1.7488824795361148E-3</v>
      </c>
    </row>
    <row r="55" spans="1:27" x14ac:dyDescent="0.35">
      <c r="A55" s="31" t="s">
        <v>121</v>
      </c>
      <c r="B55" s="31" t="s">
        <v>65</v>
      </c>
      <c r="C55" s="34">
        <v>3.85267217882976</v>
      </c>
      <c r="D55" s="34">
        <v>6.2284345425550407E-4</v>
      </c>
      <c r="E55" s="34">
        <v>3.5324451546002995E-3</v>
      </c>
      <c r="F55" s="34">
        <v>0.91133304767615186</v>
      </c>
      <c r="G55" s="34">
        <v>0.4548127539989863</v>
      </c>
      <c r="H55" s="34">
        <v>221480.65416691906</v>
      </c>
      <c r="I55" s="34">
        <v>26690.946916326451</v>
      </c>
      <c r="J55" s="34">
        <v>165833.40479204239</v>
      </c>
      <c r="K55" s="34">
        <v>0.57991989110534548</v>
      </c>
      <c r="L55" s="34">
        <v>0.12145180317100082</v>
      </c>
      <c r="M55" s="34">
        <v>5.5906600546970302E-4</v>
      </c>
      <c r="N55" s="34">
        <v>7.6434770086647022E-2</v>
      </c>
      <c r="O55" s="34">
        <v>4.0982028127566327E-4</v>
      </c>
      <c r="P55" s="34">
        <v>1.2357567443129188E-4</v>
      </c>
      <c r="Q55" s="34">
        <v>0.60982863924501129</v>
      </c>
      <c r="R55" s="34">
        <v>0.74838607823183068</v>
      </c>
      <c r="S55" s="34">
        <v>297520.59430380951</v>
      </c>
      <c r="T55" s="34">
        <v>0.10454028946543134</v>
      </c>
      <c r="U55" s="34">
        <v>5.6444495120423202E-3</v>
      </c>
      <c r="V55" s="34">
        <v>9.2115326933713394E-4</v>
      </c>
      <c r="W55" s="34">
        <v>27478.816085216011</v>
      </c>
      <c r="X55" s="34">
        <v>3.8547743485945717E-3</v>
      </c>
      <c r="Y55" s="34">
        <v>7.244426308583388E-3</v>
      </c>
      <c r="Z55" s="34">
        <v>2.569963675199105E-4</v>
      </c>
      <c r="AA55" s="34">
        <v>2.4261354598350269E-4</v>
      </c>
    </row>
    <row r="56" spans="1:27" x14ac:dyDescent="0.35">
      <c r="A56" s="31" t="s">
        <v>121</v>
      </c>
      <c r="B56" s="31" t="s">
        <v>34</v>
      </c>
      <c r="C56" s="34">
        <v>1.6749913995792298</v>
      </c>
      <c r="D56" s="34">
        <v>0.37671339034136797</v>
      </c>
      <c r="E56" s="34">
        <v>0.15324269600829998</v>
      </c>
      <c r="F56" s="34">
        <v>0.16380328100291999</v>
      </c>
      <c r="G56" s="34">
        <v>0.14346844249815602</v>
      </c>
      <c r="H56" s="34">
        <v>427068.99546798004</v>
      </c>
      <c r="I56" s="34">
        <v>3.1801343933688102E-2</v>
      </c>
      <c r="J56" s="34">
        <v>1.7508255664067999E-2</v>
      </c>
      <c r="K56" s="34">
        <v>5.9829306560325E-3</v>
      </c>
      <c r="L56" s="34">
        <v>1.0036634677005999E-3</v>
      </c>
      <c r="M56" s="34">
        <v>2.17818030293917E-4</v>
      </c>
      <c r="N56" s="34">
        <v>1.06742786352068E-4</v>
      </c>
      <c r="O56" s="34">
        <v>4.0098680166629997E-5</v>
      </c>
      <c r="P56" s="34">
        <v>0</v>
      </c>
      <c r="Q56" s="34">
        <v>0</v>
      </c>
      <c r="R56" s="34">
        <v>0</v>
      </c>
      <c r="S56" s="34">
        <v>0</v>
      </c>
      <c r="T56" s="34">
        <v>0</v>
      </c>
      <c r="U56" s="34">
        <v>2.4903973805333698E-5</v>
      </c>
      <c r="V56" s="34">
        <v>4.5768135704724001E-5</v>
      </c>
      <c r="W56" s="34">
        <v>5.8858839029891996E-3</v>
      </c>
      <c r="X56" s="34">
        <v>3.7798687835203498E-3</v>
      </c>
      <c r="Y56" s="34">
        <v>2.68871231794892E-3</v>
      </c>
      <c r="Z56" s="34">
        <v>1.3761794177770299E-3</v>
      </c>
      <c r="AA56" s="34">
        <v>1.3753353424525302E-3</v>
      </c>
    </row>
    <row r="57" spans="1:27" x14ac:dyDescent="0.35">
      <c r="A57" s="31" t="s">
        <v>121</v>
      </c>
      <c r="B57" s="31" t="s">
        <v>70</v>
      </c>
      <c r="C57" s="34">
        <v>0</v>
      </c>
      <c r="D57" s="34">
        <v>0</v>
      </c>
      <c r="E57" s="34">
        <v>0</v>
      </c>
      <c r="F57" s="34">
        <v>9.6820865271420011</v>
      </c>
      <c r="G57" s="34">
        <v>1.27815960689535</v>
      </c>
      <c r="H57" s="34">
        <v>2.6411586228379402</v>
      </c>
      <c r="I57" s="34">
        <v>13.674046842649998</v>
      </c>
      <c r="J57" s="34">
        <v>7.0303246049878794E-3</v>
      </c>
      <c r="K57" s="34">
        <v>16.951028689627201</v>
      </c>
      <c r="L57" s="34">
        <v>9.2543803194368497</v>
      </c>
      <c r="M57" s="34">
        <v>5.7460640831512198E-3</v>
      </c>
      <c r="N57" s="34">
        <v>977.20075080647996</v>
      </c>
      <c r="O57" s="34">
        <v>2.1247375317115999E-2</v>
      </c>
      <c r="P57" s="34">
        <v>1.3018926834636799E-2</v>
      </c>
      <c r="Q57" s="34">
        <v>9.7899074220858494E-3</v>
      </c>
      <c r="R57" s="34">
        <v>1.6537818846142499E-2</v>
      </c>
      <c r="S57" s="34">
        <v>0.289113657525225</v>
      </c>
      <c r="T57" s="34">
        <v>5.7462401438396399E-2</v>
      </c>
      <c r="U57" s="34">
        <v>1.2975926585731299E-2</v>
      </c>
      <c r="V57" s="34">
        <v>2.27067463029752E-2</v>
      </c>
      <c r="W57" s="34">
        <v>205712.36604078099</v>
      </c>
      <c r="X57" s="34">
        <v>7.2797328299065003E-2</v>
      </c>
      <c r="Y57" s="34">
        <v>1.7061826228774799E-3</v>
      </c>
      <c r="Z57" s="34">
        <v>9.5111506142404E-4</v>
      </c>
      <c r="AA57" s="34">
        <v>5.3505190406638798E-4</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4.6605495613825862</v>
      </c>
      <c r="D59" s="35">
        <v>112.73923950007712</v>
      </c>
      <c r="E59" s="35">
        <v>1200296.5569966629</v>
      </c>
      <c r="F59" s="35">
        <v>360202.4779454277</v>
      </c>
      <c r="G59" s="35">
        <v>26.31932101766829</v>
      </c>
      <c r="H59" s="35">
        <v>221481.19312495572</v>
      </c>
      <c r="I59" s="35">
        <v>26700.12455833967</v>
      </c>
      <c r="J59" s="35">
        <v>920578.02473007701</v>
      </c>
      <c r="K59" s="35">
        <v>91703.063539855822</v>
      </c>
      <c r="L59" s="35">
        <v>6.0813660885564138</v>
      </c>
      <c r="M59" s="35">
        <v>3.2095042836342909E-2</v>
      </c>
      <c r="N59" s="35">
        <v>527715.11811431102</v>
      </c>
      <c r="O59" s="35">
        <v>24842.052298196704</v>
      </c>
      <c r="P59" s="35">
        <v>0.18912798977666692</v>
      </c>
      <c r="Q59" s="35">
        <v>0.65699315105280653</v>
      </c>
      <c r="R59" s="35">
        <v>0.83396030959977041</v>
      </c>
      <c r="S59" s="35">
        <v>402301.36659434915</v>
      </c>
      <c r="T59" s="35">
        <v>335587.78635682905</v>
      </c>
      <c r="U59" s="35">
        <v>33236.170131031417</v>
      </c>
      <c r="V59" s="35">
        <v>9.943877727738705E-2</v>
      </c>
      <c r="W59" s="35">
        <v>74030.763013303527</v>
      </c>
      <c r="X59" s="35">
        <v>275314.77572138142</v>
      </c>
      <c r="Y59" s="35">
        <v>8.0711207830860401E-2</v>
      </c>
      <c r="Z59" s="35">
        <v>1.3103784739658871E-2</v>
      </c>
      <c r="AA59" s="35">
        <v>3.3975435816117777E-3</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0.88764529684705495</v>
      </c>
      <c r="E64" s="34">
        <v>1.45267870422636E-3</v>
      </c>
      <c r="F64" s="34">
        <v>1.95430726005759E-4</v>
      </c>
      <c r="G64" s="34">
        <v>0</v>
      </c>
      <c r="H64" s="34">
        <v>0</v>
      </c>
      <c r="I64" s="34">
        <v>0</v>
      </c>
      <c r="J64" s="34">
        <v>1.0702161898586001E-4</v>
      </c>
      <c r="K64" s="34">
        <v>1.8159168698193601E-4</v>
      </c>
      <c r="L64" s="34">
        <v>3.4447937641250199E-4</v>
      </c>
      <c r="M64" s="34">
        <v>1.1889181449352599E-4</v>
      </c>
      <c r="N64" s="34">
        <v>2.89457471188545E-2</v>
      </c>
      <c r="O64" s="34">
        <v>5.5288317818187008E-4</v>
      </c>
      <c r="P64" s="34">
        <v>1.3728686356215001E-4</v>
      </c>
      <c r="Q64" s="34">
        <v>6.1745215952583994E-5</v>
      </c>
      <c r="R64" s="34">
        <v>1.16787439490706E-4</v>
      </c>
      <c r="S64" s="34">
        <v>1.63285040004672E-2</v>
      </c>
      <c r="T64" s="34">
        <v>1.8837334496248298E-3</v>
      </c>
      <c r="U64" s="34">
        <v>4.5543155285365199E-3</v>
      </c>
      <c r="V64" s="34">
        <v>2.5997727753975902E-4</v>
      </c>
      <c r="W64" s="34">
        <v>8.9691862208235006E-3</v>
      </c>
      <c r="X64" s="34">
        <v>5.57777906159898E-3</v>
      </c>
      <c r="Y64" s="34">
        <v>2.6199523650657702E-3</v>
      </c>
      <c r="Z64" s="34">
        <v>2.26656987132169E-5</v>
      </c>
      <c r="AA64" s="34">
        <v>8.1906953654718001E-6</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0.80615232042488005</v>
      </c>
      <c r="D66" s="34">
        <v>1.9239400636632698E-2</v>
      </c>
      <c r="E66" s="34">
        <v>7.0411678433287508E-2</v>
      </c>
      <c r="F66" s="34">
        <v>1.25076234219746E-2</v>
      </c>
      <c r="G66" s="34">
        <v>2.6407125409372699E-2</v>
      </c>
      <c r="H66" s="34">
        <v>2.63845636191876E-2</v>
      </c>
      <c r="I66" s="34">
        <v>3.4073820148000006E-2</v>
      </c>
      <c r="J66" s="34">
        <v>3.3112979366372995E-2</v>
      </c>
      <c r="K66" s="34">
        <v>3.37526309427615E-2</v>
      </c>
      <c r="L66" s="34">
        <v>3.5838016541838699E-2</v>
      </c>
      <c r="M66" s="34">
        <v>2.4944477423963999E-2</v>
      </c>
      <c r="N66" s="34">
        <v>3.4992376104450995E-2</v>
      </c>
      <c r="O66" s="34">
        <v>3.0158564379139E-2</v>
      </c>
      <c r="P66" s="34">
        <v>2.4724326509991901E-2</v>
      </c>
      <c r="Q66" s="34">
        <v>2.2109879703662797E-2</v>
      </c>
      <c r="R66" s="34">
        <v>2.2901078033034001E-2</v>
      </c>
      <c r="S66" s="34">
        <v>2.9303505530967101E-2</v>
      </c>
      <c r="T66" s="34">
        <v>1.679489324149E-2</v>
      </c>
      <c r="U66" s="34">
        <v>2.0582569205371801E-2</v>
      </c>
      <c r="V66" s="34">
        <v>1.5036355516108501E-2</v>
      </c>
      <c r="W66" s="34">
        <v>1.6114376756392202E-2</v>
      </c>
      <c r="X66" s="34">
        <v>9.8824668316010011E-3</v>
      </c>
      <c r="Y66" s="34">
        <v>2.20302150611374E-2</v>
      </c>
      <c r="Z66" s="34">
        <v>0.16465480091024501</v>
      </c>
      <c r="AA66" s="34">
        <v>1.5146237591205099E-4</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1212999.56984415</v>
      </c>
      <c r="E68" s="34">
        <v>242214.18072463499</v>
      </c>
      <c r="F68" s="34">
        <v>452262.50952489098</v>
      </c>
      <c r="G68" s="34">
        <v>6.3773570855262418E-2</v>
      </c>
      <c r="H68" s="34">
        <v>1.6624825299871053</v>
      </c>
      <c r="I68" s="34">
        <v>6.3025057203809784E-2</v>
      </c>
      <c r="J68" s="34">
        <v>352734.44710439869</v>
      </c>
      <c r="K68" s="34">
        <v>421061.15525560838</v>
      </c>
      <c r="L68" s="34">
        <v>3.9896456563079488</v>
      </c>
      <c r="M68" s="34">
        <v>1.3937576502645287E-2</v>
      </c>
      <c r="N68" s="34">
        <v>108540.89836999378</v>
      </c>
      <c r="O68" s="34">
        <v>1.0810109443677141</v>
      </c>
      <c r="P68" s="34">
        <v>2.43515885225534E-2</v>
      </c>
      <c r="Q68" s="34">
        <v>1.9687373778889256E-2</v>
      </c>
      <c r="R68" s="34">
        <v>3.6761806361961996E-2</v>
      </c>
      <c r="S68" s="34">
        <v>136596.00571266943</v>
      </c>
      <c r="T68" s="34">
        <v>94891.649447224205</v>
      </c>
      <c r="U68" s="34">
        <v>8982.0811826812114</v>
      </c>
      <c r="V68" s="34">
        <v>2.4512479313244597E-2</v>
      </c>
      <c r="W68" s="34">
        <v>6.2869065036726308</v>
      </c>
      <c r="X68" s="34">
        <v>36187.646478361115</v>
      </c>
      <c r="Y68" s="34">
        <v>4.9868616689056529</v>
      </c>
      <c r="Z68" s="34">
        <v>1.4942712452491144E-2</v>
      </c>
      <c r="AA68" s="34">
        <v>5.7457977815708987E-3</v>
      </c>
    </row>
    <row r="69" spans="1:27" x14ac:dyDescent="0.35">
      <c r="A69" s="31" t="s">
        <v>122</v>
      </c>
      <c r="B69" s="31" t="s">
        <v>65</v>
      </c>
      <c r="C69" s="34">
        <v>16.666715983136566</v>
      </c>
      <c r="D69" s="34">
        <v>2.2276910240234993E-3</v>
      </c>
      <c r="E69" s="34">
        <v>3.632812403646276E-2</v>
      </c>
      <c r="F69" s="34">
        <v>8.124713004152849E-2</v>
      </c>
      <c r="G69" s="34">
        <v>1.1874488836234647</v>
      </c>
      <c r="H69" s="34">
        <v>279459.75250325125</v>
      </c>
      <c r="I69" s="34">
        <v>265118.08610314602</v>
      </c>
      <c r="J69" s="34">
        <v>0.49227281927140859</v>
      </c>
      <c r="K69" s="34">
        <v>0.10681724476475365</v>
      </c>
      <c r="L69" s="34">
        <v>0.18644696173918004</v>
      </c>
      <c r="M69" s="34">
        <v>2.0252987148837035E-3</v>
      </c>
      <c r="N69" s="34">
        <v>1.6407773338428333</v>
      </c>
      <c r="O69" s="34">
        <v>9.3318722016024081E-3</v>
      </c>
      <c r="P69" s="34">
        <v>3.7993617201890913E-3</v>
      </c>
      <c r="Q69" s="34">
        <v>1.1756412144827391E-3</v>
      </c>
      <c r="R69" s="34">
        <v>2.2897416526503631E-3</v>
      </c>
      <c r="S69" s="34">
        <v>0.32577739048103344</v>
      </c>
      <c r="T69" s="34">
        <v>0.14711433850061942</v>
      </c>
      <c r="U69" s="34">
        <v>0.62256916988358768</v>
      </c>
      <c r="V69" s="34">
        <v>1.8623502530927628E-2</v>
      </c>
      <c r="W69" s="34">
        <v>0.4770478238165915</v>
      </c>
      <c r="X69" s="34">
        <v>29650.378519813541</v>
      </c>
      <c r="Y69" s="34">
        <v>9.2261514347316262E-2</v>
      </c>
      <c r="Z69" s="34">
        <v>2.4454993754628707E-4</v>
      </c>
      <c r="AA69" s="34">
        <v>1.6738681372604554E-3</v>
      </c>
    </row>
    <row r="70" spans="1:27" x14ac:dyDescent="0.35">
      <c r="A70" s="31" t="s">
        <v>122</v>
      </c>
      <c r="B70" s="31" t="s">
        <v>34</v>
      </c>
      <c r="C70" s="34">
        <v>1.71453405973981</v>
      </c>
      <c r="D70" s="34">
        <v>0.35346470416498604</v>
      </c>
      <c r="E70" s="34">
        <v>0.24159890566011502</v>
      </c>
      <c r="F70" s="34">
        <v>6.6207013537371004E-2</v>
      </c>
      <c r="G70" s="34">
        <v>0.16175682274713599</v>
      </c>
      <c r="H70" s="34">
        <v>630582.08214495901</v>
      </c>
      <c r="I70" s="34">
        <v>3.1464933848836703E-2</v>
      </c>
      <c r="J70" s="34">
        <v>4.8231838558780001E-2</v>
      </c>
      <c r="K70" s="34">
        <v>6.6021673868806498E-3</v>
      </c>
      <c r="L70" s="34">
        <v>5.393450319966E-3</v>
      </c>
      <c r="M70" s="34">
        <v>3.6812402498040599E-3</v>
      </c>
      <c r="N70" s="34">
        <v>9.6630671224104002E-4</v>
      </c>
      <c r="O70" s="34">
        <v>1.3399947259515901E-4</v>
      </c>
      <c r="P70" s="34">
        <v>4.8339162220761603E-5</v>
      </c>
      <c r="Q70" s="34">
        <v>0</v>
      </c>
      <c r="R70" s="34">
        <v>0</v>
      </c>
      <c r="S70" s="34">
        <v>0</v>
      </c>
      <c r="T70" s="34">
        <v>2.67501839386498E-5</v>
      </c>
      <c r="U70" s="34">
        <v>3.90464818883997E-5</v>
      </c>
      <c r="V70" s="34">
        <v>1.03116583065925E-4</v>
      </c>
      <c r="W70" s="34">
        <v>9.0245253807097591E-3</v>
      </c>
      <c r="X70" s="34">
        <v>6.2498200973708099E-3</v>
      </c>
      <c r="Y70" s="34">
        <v>3.9609955666864097E-3</v>
      </c>
      <c r="Z70" s="34">
        <v>7.266371495538601E-4</v>
      </c>
      <c r="AA70" s="34">
        <v>8.0580767909030002E-3</v>
      </c>
    </row>
    <row r="71" spans="1:27" x14ac:dyDescent="0.35">
      <c r="A71" s="31" t="s">
        <v>122</v>
      </c>
      <c r="B71" s="31" t="s">
        <v>70</v>
      </c>
      <c r="C71" s="34">
        <v>0</v>
      </c>
      <c r="D71" s="34">
        <v>0</v>
      </c>
      <c r="E71" s="34">
        <v>0</v>
      </c>
      <c r="F71" s="34">
        <v>5.9759069664749909</v>
      </c>
      <c r="G71" s="34">
        <v>0.289365945751139</v>
      </c>
      <c r="H71" s="34">
        <v>0.69373135040892997</v>
      </c>
      <c r="I71" s="34">
        <v>1.4674824680392</v>
      </c>
      <c r="J71" s="34">
        <v>0.121513560487555</v>
      </c>
      <c r="K71" s="34">
        <v>1.0936350441771201</v>
      </c>
      <c r="L71" s="34">
        <v>0.81392730008832803</v>
      </c>
      <c r="M71" s="34">
        <v>2.1556810351999998E-2</v>
      </c>
      <c r="N71" s="34">
        <v>2.4613497046249</v>
      </c>
      <c r="O71" s="34">
        <v>3.47118901429719E-2</v>
      </c>
      <c r="P71" s="34">
        <v>9.4273317415781016E-3</v>
      </c>
      <c r="Q71" s="34">
        <v>1.1272493337843E-2</v>
      </c>
      <c r="R71" s="34">
        <v>2.1507412247122701E-2</v>
      </c>
      <c r="S71" s="34">
        <v>0.71369955857087997</v>
      </c>
      <c r="T71" s="34">
        <v>7.1223360259014004E-2</v>
      </c>
      <c r="U71" s="34">
        <v>0.12655791255586701</v>
      </c>
      <c r="V71" s="34">
        <v>0.21504465277062301</v>
      </c>
      <c r="W71" s="34">
        <v>0.89303468585111001</v>
      </c>
      <c r="X71" s="34">
        <v>1.3086474277079998</v>
      </c>
      <c r="Y71" s="34">
        <v>2.1196670564964802E-3</v>
      </c>
      <c r="Z71" s="34">
        <v>0.23894669773903499</v>
      </c>
      <c r="AA71" s="34">
        <v>7.4997576038783999E-4</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17.472868303561444</v>
      </c>
      <c r="D73" s="35">
        <v>1213000.4789565385</v>
      </c>
      <c r="E73" s="35">
        <v>242214.28891711615</v>
      </c>
      <c r="F73" s="35">
        <v>452262.60347507516</v>
      </c>
      <c r="G73" s="35">
        <v>1.2776295798880999</v>
      </c>
      <c r="H73" s="35">
        <v>279461.44137034484</v>
      </c>
      <c r="I73" s="35">
        <v>265118.18320202339</v>
      </c>
      <c r="J73" s="35">
        <v>352734.97259721893</v>
      </c>
      <c r="K73" s="35">
        <v>421061.29600707581</v>
      </c>
      <c r="L73" s="35">
        <v>4.2122751139653802</v>
      </c>
      <c r="M73" s="35">
        <v>4.1026244455986516E-2</v>
      </c>
      <c r="N73" s="35">
        <v>108542.60308545084</v>
      </c>
      <c r="O73" s="35">
        <v>1.1210542641266374</v>
      </c>
      <c r="P73" s="35">
        <v>5.301256361629654E-2</v>
      </c>
      <c r="Q73" s="35">
        <v>4.303463991298738E-2</v>
      </c>
      <c r="R73" s="35">
        <v>6.2069413487137064E-2</v>
      </c>
      <c r="S73" s="35">
        <v>136596.37712206945</v>
      </c>
      <c r="T73" s="35">
        <v>94891.815240189389</v>
      </c>
      <c r="U73" s="35">
        <v>8982.7288887358281</v>
      </c>
      <c r="V73" s="35">
        <v>5.8432314637820483E-2</v>
      </c>
      <c r="W73" s="35">
        <v>6.7890378904664379</v>
      </c>
      <c r="X73" s="35">
        <v>65838.040458420553</v>
      </c>
      <c r="Y73" s="35">
        <v>5.1037733506791723</v>
      </c>
      <c r="Z73" s="35">
        <v>0.17986472899899564</v>
      </c>
      <c r="AA73" s="35">
        <v>7.5793189901088766E-3</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0.39560483538593899</v>
      </c>
      <c r="E78" s="34">
        <v>0.11986342250102799</v>
      </c>
      <c r="F78" s="34">
        <v>0</v>
      </c>
      <c r="G78" s="34">
        <v>0</v>
      </c>
      <c r="H78" s="34">
        <v>2.6101992759734201E-4</v>
      </c>
      <c r="I78" s="34">
        <v>1.52468953458854E-4</v>
      </c>
      <c r="J78" s="34">
        <v>5.8071113857207701E-2</v>
      </c>
      <c r="K78" s="34">
        <v>2.9028968398124997E-2</v>
      </c>
      <c r="L78" s="34">
        <v>5.6683397155274901E-2</v>
      </c>
      <c r="M78" s="34">
        <v>1.1625052215687299E-4</v>
      </c>
      <c r="N78" s="34">
        <v>2.6776720577045002E-2</v>
      </c>
      <c r="O78" s="34">
        <v>1.3685999055569999E-4</v>
      </c>
      <c r="P78" s="34">
        <v>0</v>
      </c>
      <c r="Q78" s="34">
        <v>0</v>
      </c>
      <c r="R78" s="34">
        <v>6.563062589418001E-5</v>
      </c>
      <c r="S78" s="34">
        <v>6.1318144970608506E-4</v>
      </c>
      <c r="T78" s="34">
        <v>2.6005194228754201E-4</v>
      </c>
      <c r="U78" s="34">
        <v>9.090396668308999E-3</v>
      </c>
      <c r="V78" s="34">
        <v>7.1331932758124996E-5</v>
      </c>
      <c r="W78" s="34">
        <v>1.3640193053543E-3</v>
      </c>
      <c r="X78" s="34">
        <v>1.9231953874847901E-3</v>
      </c>
      <c r="Y78" s="34">
        <v>1.26245307584928E-3</v>
      </c>
      <c r="Z78" s="34">
        <v>4.2451787530640002E-5</v>
      </c>
      <c r="AA78" s="34">
        <v>2.6277384997254599E-5</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0.78422671431324997</v>
      </c>
      <c r="D80" s="34">
        <v>4.4768675037268005E-3</v>
      </c>
      <c r="E80" s="34">
        <v>4.35635950939713E-2</v>
      </c>
      <c r="F80" s="34">
        <v>3.2950139215299205E-2</v>
      </c>
      <c r="G80" s="34">
        <v>2.1540142392335E-2</v>
      </c>
      <c r="H80" s="34">
        <v>3.4494098064783006E-2</v>
      </c>
      <c r="I80" s="34">
        <v>3.5145950491096201E-2</v>
      </c>
      <c r="J80" s="34">
        <v>4.1924199843034103E-2</v>
      </c>
      <c r="K80" s="34">
        <v>3.4594238080252401E-2</v>
      </c>
      <c r="L80" s="34">
        <v>3.9952341554552399E-2</v>
      </c>
      <c r="M80" s="34">
        <v>2.3894895502420799E-2</v>
      </c>
      <c r="N80" s="34">
        <v>3.6671910031852002E-2</v>
      </c>
      <c r="O80" s="34">
        <v>3.04532099732048E-2</v>
      </c>
      <c r="P80" s="34">
        <v>2.1039966235875601E-2</v>
      </c>
      <c r="Q80" s="34">
        <v>2.1390838071451198E-2</v>
      </c>
      <c r="R80" s="34">
        <v>2.2627045004482302E-2</v>
      </c>
      <c r="S80" s="34">
        <v>2.5014441675497403E-2</v>
      </c>
      <c r="T80" s="34">
        <v>1.8122652390405201E-2</v>
      </c>
      <c r="U80" s="34">
        <v>2.0086613419010198E-2</v>
      </c>
      <c r="V80" s="34">
        <v>1.3965249284186999E-2</v>
      </c>
      <c r="W80" s="34">
        <v>1.38763514587588E-2</v>
      </c>
      <c r="X80" s="34">
        <v>1.0779065912627599E-2</v>
      </c>
      <c r="Y80" s="34">
        <v>1.1213628186139199E-2</v>
      </c>
      <c r="Z80" s="34">
        <v>1.1430467403292701E-2</v>
      </c>
      <c r="AA80" s="34">
        <v>1.1640822380844999E-3</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240834.08226838944</v>
      </c>
      <c r="E82" s="34">
        <v>653635.95907635626</v>
      </c>
      <c r="F82" s="34">
        <v>2.4084904432281309E-2</v>
      </c>
      <c r="G82" s="34">
        <v>3.3361961885336267E-3</v>
      </c>
      <c r="H82" s="34">
        <v>167511.57473654725</v>
      </c>
      <c r="I82" s="34">
        <v>153018.23095986049</v>
      </c>
      <c r="J82" s="34">
        <v>268108.41573268257</v>
      </c>
      <c r="K82" s="34">
        <v>219134.88730979012</v>
      </c>
      <c r="L82" s="34">
        <v>240980.07983634874</v>
      </c>
      <c r="M82" s="34">
        <v>2.9060725744308097E-2</v>
      </c>
      <c r="N82" s="34">
        <v>254023.47847758871</v>
      </c>
      <c r="O82" s="34">
        <v>1.6070607671276872E-2</v>
      </c>
      <c r="P82" s="34">
        <v>4.8539279149532686E-3</v>
      </c>
      <c r="Q82" s="34">
        <v>2.9078647685228582E-3</v>
      </c>
      <c r="R82" s="34">
        <v>7.642526905080156E-3</v>
      </c>
      <c r="S82" s="34">
        <v>22382.291694666372</v>
      </c>
      <c r="T82" s="34">
        <v>41573.259035623734</v>
      </c>
      <c r="U82" s="34">
        <v>35090.390141339354</v>
      </c>
      <c r="V82" s="34">
        <v>1.5189577918686915E-3</v>
      </c>
      <c r="W82" s="34">
        <v>6.4381957148001252E-3</v>
      </c>
      <c r="X82" s="34">
        <v>5.5643938560638942E-3</v>
      </c>
      <c r="Y82" s="34">
        <v>2.1706333513840121E-3</v>
      </c>
      <c r="Z82" s="34">
        <v>9.9024923923437527E-4</v>
      </c>
      <c r="AA82" s="34">
        <v>1.2502061929837763E-3</v>
      </c>
    </row>
    <row r="83" spans="1:27" x14ac:dyDescent="0.35">
      <c r="A83" s="31" t="s">
        <v>123</v>
      </c>
      <c r="B83" s="31" t="s">
        <v>65</v>
      </c>
      <c r="C83" s="34">
        <v>1.0701410515884</v>
      </c>
      <c r="D83" s="34">
        <v>0</v>
      </c>
      <c r="E83" s="34">
        <v>2.97305744149392E-4</v>
      </c>
      <c r="F83" s="34">
        <v>5.7645516539186798E-4</v>
      </c>
      <c r="G83" s="34">
        <v>3.5534027851887999E-4</v>
      </c>
      <c r="H83" s="34">
        <v>2.8053462985055697</v>
      </c>
      <c r="I83" s="34">
        <v>0.10947285254652001</v>
      </c>
      <c r="J83" s="34">
        <v>4.9328252585611396E-3</v>
      </c>
      <c r="K83" s="34">
        <v>5.2743766338199502E-4</v>
      </c>
      <c r="L83" s="34">
        <v>1.3759457724787601E-2</v>
      </c>
      <c r="M83" s="34">
        <v>2.4914136564007298E-3</v>
      </c>
      <c r="N83" s="34">
        <v>22.301540259956898</v>
      </c>
      <c r="O83" s="34">
        <v>1.6581936484462502E-4</v>
      </c>
      <c r="P83" s="34">
        <v>4.7878520256326299E-5</v>
      </c>
      <c r="Q83" s="34">
        <v>5.2074861711173401E-5</v>
      </c>
      <c r="R83" s="34">
        <v>3.4131949339847998E-4</v>
      </c>
      <c r="S83" s="34">
        <v>22811.830602485999</v>
      </c>
      <c r="T83" s="34">
        <v>5.0718382836478894E-3</v>
      </c>
      <c r="U83" s="34">
        <v>1.53790727223275E-2</v>
      </c>
      <c r="V83" s="34">
        <v>0</v>
      </c>
      <c r="W83" s="34">
        <v>8.3261524742351992E-6</v>
      </c>
      <c r="X83" s="34">
        <v>7.4887754407537696E-6</v>
      </c>
      <c r="Y83" s="34">
        <v>6.2824716937889994E-6</v>
      </c>
      <c r="Z83" s="34">
        <v>5.3578926586802499E-6</v>
      </c>
      <c r="AA83" s="34">
        <v>4.8874160402415608E-6</v>
      </c>
    </row>
    <row r="84" spans="1:27" x14ac:dyDescent="0.35">
      <c r="A84" s="31" t="s">
        <v>123</v>
      </c>
      <c r="B84" s="31" t="s">
        <v>34</v>
      </c>
      <c r="C84" s="34">
        <v>1.4660893920646498</v>
      </c>
      <c r="D84" s="34">
        <v>0.37123660564379996</v>
      </c>
      <c r="E84" s="34">
        <v>0.111664550209315</v>
      </c>
      <c r="F84" s="34">
        <v>8.4421868143500806E-2</v>
      </c>
      <c r="G84" s="34">
        <v>0.14906221009256002</v>
      </c>
      <c r="H84" s="34">
        <v>3.4922255759379999</v>
      </c>
      <c r="I84" s="34">
        <v>0.28582197884226002</v>
      </c>
      <c r="J84" s="34">
        <v>10.125334209523199</v>
      </c>
      <c r="K84" s="34">
        <v>4.7384176309479997E-2</v>
      </c>
      <c r="L84" s="34">
        <v>1.29604674633895E-2</v>
      </c>
      <c r="M84" s="34">
        <v>6.8745643997066997E-3</v>
      </c>
      <c r="N84" s="34">
        <v>6.5430418509331999E-4</v>
      </c>
      <c r="O84" s="34">
        <v>8.0956932684522404E-5</v>
      </c>
      <c r="P84" s="34">
        <v>3.9268091886429601E-5</v>
      </c>
      <c r="Q84" s="34">
        <v>0</v>
      </c>
      <c r="R84" s="34">
        <v>0</v>
      </c>
      <c r="S84" s="34">
        <v>0</v>
      </c>
      <c r="T84" s="34">
        <v>3.0976762620883201E-5</v>
      </c>
      <c r="U84" s="34">
        <v>4.3258035564621599E-5</v>
      </c>
      <c r="V84" s="34">
        <v>6.8201081038530198E-4</v>
      </c>
      <c r="W84" s="34">
        <v>3.9368391985749604E-3</v>
      </c>
      <c r="X84" s="34">
        <v>3.3858668683617197E-3</v>
      </c>
      <c r="Y84" s="34">
        <v>3.1310694648169898E-3</v>
      </c>
      <c r="Z84" s="34">
        <v>1.94060316630625E-3</v>
      </c>
      <c r="AA84" s="34">
        <v>1.3313985802887E-3</v>
      </c>
    </row>
    <row r="85" spans="1:27" x14ac:dyDescent="0.35">
      <c r="A85" s="31" t="s">
        <v>123</v>
      </c>
      <c r="B85" s="31" t="s">
        <v>70</v>
      </c>
      <c r="C85" s="34">
        <v>0</v>
      </c>
      <c r="D85" s="34">
        <v>0</v>
      </c>
      <c r="E85" s="34">
        <v>0</v>
      </c>
      <c r="F85" s="34">
        <v>3.8137751353611997</v>
      </c>
      <c r="G85" s="34">
        <v>3.9677015289397197E-2</v>
      </c>
      <c r="H85" s="34">
        <v>0.12825431045170699</v>
      </c>
      <c r="I85" s="34">
        <v>0.21859994894976001</v>
      </c>
      <c r="J85" s="34">
        <v>5.59269887193408</v>
      </c>
      <c r="K85" s="34">
        <v>2.9936013170797802</v>
      </c>
      <c r="L85" s="34">
        <v>157591.75196303701</v>
      </c>
      <c r="M85" s="34">
        <v>3.4683023918807995E-2</v>
      </c>
      <c r="N85" s="34">
        <v>12569.9776847638</v>
      </c>
      <c r="O85" s="34">
        <v>1.35003802415944E-2</v>
      </c>
      <c r="P85" s="34">
        <v>9.2154644141819991E-3</v>
      </c>
      <c r="Q85" s="34">
        <v>5.1022131799514699E-3</v>
      </c>
      <c r="R85" s="34">
        <v>7.08655624278686E-3</v>
      </c>
      <c r="S85" s="34">
        <v>3.7126113938618997E-2</v>
      </c>
      <c r="T85" s="34">
        <v>1.7876146997275001E-2</v>
      </c>
      <c r="U85" s="34">
        <v>2.3576567825703901E-2</v>
      </c>
      <c r="V85" s="34">
        <v>6.4913285859254403E-3</v>
      </c>
      <c r="W85" s="34">
        <v>7.5670862442444004E-2</v>
      </c>
      <c r="X85" s="34">
        <v>8.7517572740905811E-2</v>
      </c>
      <c r="Y85" s="34">
        <v>3.55054432847309E-3</v>
      </c>
      <c r="Z85" s="34">
        <v>1.2796088999037301E-3</v>
      </c>
      <c r="AA85" s="34">
        <v>4.8346141833272997E-4</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1.85436776590165</v>
      </c>
      <c r="D87" s="35">
        <v>240834.48235009232</v>
      </c>
      <c r="E87" s="35">
        <v>653636.12280067964</v>
      </c>
      <c r="F87" s="35">
        <v>5.7611498812972381E-2</v>
      </c>
      <c r="G87" s="35">
        <v>2.5231678859387506E-2</v>
      </c>
      <c r="H87" s="35">
        <v>167514.41483796373</v>
      </c>
      <c r="I87" s="35">
        <v>153018.37573113249</v>
      </c>
      <c r="J87" s="35">
        <v>268108.52066082152</v>
      </c>
      <c r="K87" s="35">
        <v>219134.95146043427</v>
      </c>
      <c r="L87" s="35">
        <v>240980.19023154519</v>
      </c>
      <c r="M87" s="35">
        <v>5.5563285425286497E-2</v>
      </c>
      <c r="N87" s="35">
        <v>254045.8434664793</v>
      </c>
      <c r="O87" s="35">
        <v>4.6826496999881992E-2</v>
      </c>
      <c r="P87" s="35">
        <v>2.5941772671085196E-2</v>
      </c>
      <c r="Q87" s="35">
        <v>2.4350777701685231E-2</v>
      </c>
      <c r="R87" s="35">
        <v>3.0676522028855121E-2</v>
      </c>
      <c r="S87" s="35">
        <v>45194.147924775498</v>
      </c>
      <c r="T87" s="35">
        <v>41573.282490166348</v>
      </c>
      <c r="U87" s="35">
        <v>35090.434697422163</v>
      </c>
      <c r="V87" s="35">
        <v>1.5555539008813816E-2</v>
      </c>
      <c r="W87" s="35">
        <v>2.1686892631387459E-2</v>
      </c>
      <c r="X87" s="35">
        <v>1.8274143931617037E-2</v>
      </c>
      <c r="Y87" s="35">
        <v>1.4652997085066281E-2</v>
      </c>
      <c r="Z87" s="35">
        <v>1.2468526322716398E-2</v>
      </c>
      <c r="AA87" s="35">
        <v>2.4454532321057723E-3</v>
      </c>
    </row>
  </sheetData>
  <sheetProtection algorithmName="SHA-512" hashValue="98IWyOCKO1thATcHrX29PcmTyYmajli0+NU7ziRGz0PEtfOVPTqcZqKgbZVZTtzwLnrzHBG2KvmkqzgDeiHNGw==" saltValue="Gak5zsEM7lnNe2TJH05u6g=="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7E188"/>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138</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139</v>
      </c>
      <c r="B2" s="18" t="s">
        <v>140</v>
      </c>
    </row>
    <row r="3" spans="1:27" x14ac:dyDescent="0.35">
      <c r="B3" s="18"/>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71</v>
      </c>
      <c r="C6" s="34">
        <v>0.46872114484046135</v>
      </c>
      <c r="D6" s="34">
        <v>40041.24505245356</v>
      </c>
      <c r="E6" s="34">
        <v>223701.61874308976</v>
      </c>
      <c r="F6" s="34">
        <v>115692.49227284164</v>
      </c>
      <c r="G6" s="34">
        <v>0.11665315537288756</v>
      </c>
      <c r="H6" s="34">
        <v>359467.48282110825</v>
      </c>
      <c r="I6" s="34">
        <v>175498.00570397222</v>
      </c>
      <c r="J6" s="34">
        <v>124563.57194224377</v>
      </c>
      <c r="K6" s="34">
        <v>19152.990793790988</v>
      </c>
      <c r="L6" s="34">
        <v>32824.505761024353</v>
      </c>
      <c r="M6" s="34">
        <v>1.5588418486483412E-2</v>
      </c>
      <c r="N6" s="34">
        <v>100058.01201492398</v>
      </c>
      <c r="O6" s="34">
        <v>55312.851685394773</v>
      </c>
      <c r="P6" s="34">
        <v>4.4323027992074753E-3</v>
      </c>
      <c r="Q6" s="34">
        <v>7.9259081221323968E-3</v>
      </c>
      <c r="R6" s="34">
        <v>5.7974697921963298E-3</v>
      </c>
      <c r="S6" s="34">
        <v>0.41058782830491264</v>
      </c>
      <c r="T6" s="34">
        <v>0.21012376424826668</v>
      </c>
      <c r="U6" s="34">
        <v>0.15740084024124645</v>
      </c>
      <c r="V6" s="34">
        <v>0.88171989364942127</v>
      </c>
      <c r="W6" s="34">
        <v>46626.225312036004</v>
      </c>
      <c r="X6" s="34">
        <v>6472.3241700992503</v>
      </c>
      <c r="Y6" s="34">
        <v>1.2839961214770788E-2</v>
      </c>
      <c r="Z6" s="34">
        <v>4.3737881421144006E-4</v>
      </c>
      <c r="AA6" s="34">
        <v>4.1470752819078576E-4</v>
      </c>
    </row>
    <row r="7" spans="1:27" x14ac:dyDescent="0.35">
      <c r="A7" s="31" t="s">
        <v>120</v>
      </c>
      <c r="B7" s="31" t="s">
        <v>71</v>
      </c>
      <c r="C7" s="34">
        <v>0.54043689377769177</v>
      </c>
      <c r="D7" s="34">
        <v>232175.48675275213</v>
      </c>
      <c r="E7" s="34">
        <v>0.25946896206796871</v>
      </c>
      <c r="F7" s="34">
        <v>0.14640719861518414</v>
      </c>
      <c r="G7" s="34">
        <v>137316.1187328572</v>
      </c>
      <c r="H7" s="34">
        <v>32476.588632700201</v>
      </c>
      <c r="I7" s="34">
        <v>8.4042609818233985E-2</v>
      </c>
      <c r="J7" s="34">
        <v>402297.62421950023</v>
      </c>
      <c r="K7" s="34">
        <v>40140.899391366154</v>
      </c>
      <c r="L7" s="34">
        <v>36961.423782221347</v>
      </c>
      <c r="M7" s="34">
        <v>13475.177018283821</v>
      </c>
      <c r="N7" s="34">
        <v>137609.01016435976</v>
      </c>
      <c r="O7" s="34">
        <v>24379.708392670866</v>
      </c>
      <c r="P7" s="34">
        <v>0.59064986425002397</v>
      </c>
      <c r="Q7" s="34">
        <v>122969.88410902371</v>
      </c>
      <c r="R7" s="34">
        <v>154830.57590536954</v>
      </c>
      <c r="S7" s="34">
        <v>688844.30373846286</v>
      </c>
      <c r="T7" s="34">
        <v>0.93527074497617468</v>
      </c>
      <c r="U7" s="34">
        <v>1.955459723668319E-2</v>
      </c>
      <c r="V7" s="34">
        <v>38716.222756073141</v>
      </c>
      <c r="W7" s="34">
        <v>4998.5211624088761</v>
      </c>
      <c r="X7" s="34">
        <v>135460.30306160674</v>
      </c>
      <c r="Y7" s="34">
        <v>17686.064357662584</v>
      </c>
      <c r="Z7" s="34">
        <v>4.0356796174898374E-3</v>
      </c>
      <c r="AA7" s="34">
        <v>2.2312454776814298E-3</v>
      </c>
    </row>
    <row r="8" spans="1:27" x14ac:dyDescent="0.35">
      <c r="A8" s="31" t="s">
        <v>121</v>
      </c>
      <c r="B8" s="31" t="s">
        <v>71</v>
      </c>
      <c r="C8" s="34">
        <v>0.1695661818711566</v>
      </c>
      <c r="D8" s="34">
        <v>1.8331097339629784E-2</v>
      </c>
      <c r="E8" s="34">
        <v>1.1650898023473924E-2</v>
      </c>
      <c r="F8" s="34">
        <v>39732.937006603999</v>
      </c>
      <c r="G8" s="34">
        <v>1.2376109183131321E-2</v>
      </c>
      <c r="H8" s="34">
        <v>0.23723069123940529</v>
      </c>
      <c r="I8" s="34">
        <v>0.12276024325201403</v>
      </c>
      <c r="J8" s="34">
        <v>3450.7400932993173</v>
      </c>
      <c r="K8" s="34">
        <v>0.15184904362233551</v>
      </c>
      <c r="L8" s="34">
        <v>4.7734834929701729E-2</v>
      </c>
      <c r="M8" s="34">
        <v>4.0770750302254239E-4</v>
      </c>
      <c r="N8" s="34">
        <v>36336.114915256905</v>
      </c>
      <c r="O8" s="34">
        <v>6.0784689858393505E-2</v>
      </c>
      <c r="P8" s="34">
        <v>1.2009307203626999E-2</v>
      </c>
      <c r="Q8" s="34">
        <v>4.413823214092597E-4</v>
      </c>
      <c r="R8" s="34">
        <v>6.6997207276314329E-4</v>
      </c>
      <c r="S8" s="34">
        <v>5120.519512673498</v>
      </c>
      <c r="T8" s="34">
        <v>17619.226552378143</v>
      </c>
      <c r="U8" s="34">
        <v>2600.2187054988176</v>
      </c>
      <c r="V8" s="34">
        <v>2.1956770049659405E-3</v>
      </c>
      <c r="W8" s="34">
        <v>3682.5027352982002</v>
      </c>
      <c r="X8" s="34">
        <v>8755.1895709143428</v>
      </c>
      <c r="Y8" s="34">
        <v>7.1722761988649098E-3</v>
      </c>
      <c r="Z8" s="34">
        <v>1.7459237523963052E-4</v>
      </c>
      <c r="AA8" s="34">
        <v>2.7396816531186259E-4</v>
      </c>
    </row>
    <row r="9" spans="1:27" x14ac:dyDescent="0.35">
      <c r="A9" s="31" t="s">
        <v>122</v>
      </c>
      <c r="B9" s="31" t="s">
        <v>71</v>
      </c>
      <c r="C9" s="34">
        <v>0.65937008441439204</v>
      </c>
      <c r="D9" s="34">
        <v>4.1145122780734962</v>
      </c>
      <c r="E9" s="34">
        <v>21408.239421547703</v>
      </c>
      <c r="F9" s="34">
        <v>63529.675794314018</v>
      </c>
      <c r="G9" s="34">
        <v>0.1004861797062282</v>
      </c>
      <c r="H9" s="34">
        <v>0.5365431657644012</v>
      </c>
      <c r="I9" s="34">
        <v>5.9850441990140953E-2</v>
      </c>
      <c r="J9" s="34">
        <v>72100.405899700127</v>
      </c>
      <c r="K9" s="34">
        <v>64465.524365962119</v>
      </c>
      <c r="L9" s="34">
        <v>0.50504393946448045</v>
      </c>
      <c r="M9" s="34">
        <v>5.922213708502772E-3</v>
      </c>
      <c r="N9" s="34">
        <v>16831.718618682466</v>
      </c>
      <c r="O9" s="34">
        <v>0.18626360609233927</v>
      </c>
      <c r="P9" s="34">
        <v>1.091064832340756E-2</v>
      </c>
      <c r="Q9" s="34">
        <v>8.1993590031344717E-3</v>
      </c>
      <c r="R9" s="34">
        <v>1.3797188956026055E-2</v>
      </c>
      <c r="S9" s="34">
        <v>67165.282255916143</v>
      </c>
      <c r="T9" s="34">
        <v>32140.730084406467</v>
      </c>
      <c r="U9" s="34">
        <v>3061.8953601982316</v>
      </c>
      <c r="V9" s="34">
        <v>2.5016386624243291E-2</v>
      </c>
      <c r="W9" s="34">
        <v>2.5656878846164788</v>
      </c>
      <c r="X9" s="34">
        <v>35087.172796414263</v>
      </c>
      <c r="Y9" s="34">
        <v>0.91466776593941235</v>
      </c>
      <c r="Z9" s="34">
        <v>7.7933597113118381E-3</v>
      </c>
      <c r="AA9" s="34">
        <v>4.0158798573843085E-3</v>
      </c>
    </row>
    <row r="10" spans="1:27" x14ac:dyDescent="0.35">
      <c r="A10" s="31" t="s">
        <v>123</v>
      </c>
      <c r="B10" s="31" t="s">
        <v>71</v>
      </c>
      <c r="C10" s="34">
        <v>0</v>
      </c>
      <c r="D10" s="34">
        <v>6.1884747415124402E-3</v>
      </c>
      <c r="E10" s="34">
        <v>15411.15544222941</v>
      </c>
      <c r="F10" s="34">
        <v>1.876770912602833E-3</v>
      </c>
      <c r="G10" s="34">
        <v>1.9422803196734648E-3</v>
      </c>
      <c r="H10" s="34">
        <v>3.6167098018525808E-2</v>
      </c>
      <c r="I10" s="34">
        <v>3.6476607667302353E-3</v>
      </c>
      <c r="J10" s="34">
        <v>3.0131348505695924E-3</v>
      </c>
      <c r="K10" s="34">
        <v>1.6736260967502507E-3</v>
      </c>
      <c r="L10" s="34">
        <v>6914.4681102106088</v>
      </c>
      <c r="M10" s="34">
        <v>9.198622597667897E-4</v>
      </c>
      <c r="N10" s="34">
        <v>17012.789831782582</v>
      </c>
      <c r="O10" s="34">
        <v>1.4471179184106305E-3</v>
      </c>
      <c r="P10" s="34">
        <v>4.6358695270472017E-4</v>
      </c>
      <c r="Q10" s="34">
        <v>2.8016363165851645E-4</v>
      </c>
      <c r="R10" s="34">
        <v>5.3126139272175669E-4</v>
      </c>
      <c r="S10" s="34">
        <v>2.156290005735491E-3</v>
      </c>
      <c r="T10" s="34">
        <v>4.1953944280841683E-2</v>
      </c>
      <c r="U10" s="34">
        <v>0.1567631987482189</v>
      </c>
      <c r="V10" s="34">
        <v>2.2011312293110851E-4</v>
      </c>
      <c r="W10" s="34">
        <v>7.1627088799701899E-4</v>
      </c>
      <c r="X10" s="34">
        <v>6.0161605849971204E-4</v>
      </c>
      <c r="Y10" s="34">
        <v>2.2157353944723311E-4</v>
      </c>
      <c r="Z10" s="34">
        <v>1.425912148398178E-4</v>
      </c>
      <c r="AA10" s="34">
        <v>1.504785783713603E-4</v>
      </c>
    </row>
    <row r="11" spans="1:27" x14ac:dyDescent="0.35">
      <c r="A11" s="25" t="s">
        <v>38</v>
      </c>
      <c r="B11" s="25" t="s">
        <v>141</v>
      </c>
      <c r="C11" s="35">
        <v>1.8380943049037017</v>
      </c>
      <c r="D11" s="35">
        <v>272220.87083705585</v>
      </c>
      <c r="E11" s="35">
        <v>260521.28472672697</v>
      </c>
      <c r="F11" s="35">
        <v>218955.25335772918</v>
      </c>
      <c r="G11" s="35">
        <v>137316.35019058178</v>
      </c>
      <c r="H11" s="35">
        <v>391944.88139476348</v>
      </c>
      <c r="I11" s="35">
        <v>175498.27600492805</v>
      </c>
      <c r="J11" s="35">
        <v>602412.3451678782</v>
      </c>
      <c r="K11" s="35">
        <v>123759.56807378898</v>
      </c>
      <c r="L11" s="35">
        <v>76700.950432230704</v>
      </c>
      <c r="M11" s="35">
        <v>13475.199856485777</v>
      </c>
      <c r="N11" s="35">
        <v>307847.64554500568</v>
      </c>
      <c r="O11" s="35">
        <v>79692.808573479517</v>
      </c>
      <c r="P11" s="35">
        <v>0.61846570952897084</v>
      </c>
      <c r="Q11" s="35">
        <v>122969.90095583678</v>
      </c>
      <c r="R11" s="35">
        <v>154830.59670126173</v>
      </c>
      <c r="S11" s="35">
        <v>761130.51825117075</v>
      </c>
      <c r="T11" s="35">
        <v>49761.143985238115</v>
      </c>
      <c r="U11" s="35">
        <v>5662.4477843332752</v>
      </c>
      <c r="V11" s="35">
        <v>38717.131908143543</v>
      </c>
      <c r="W11" s="35">
        <v>55309.81561389858</v>
      </c>
      <c r="X11" s="35">
        <v>185774.99020065065</v>
      </c>
      <c r="Y11" s="35">
        <v>17686.999259239481</v>
      </c>
      <c r="Z11" s="35">
        <v>1.2583601733092562E-2</v>
      </c>
      <c r="AA11" s="35">
        <v>7.0862796069397467E-3</v>
      </c>
    </row>
  </sheetData>
  <sheetProtection algorithmName="SHA-512" hashValue="95gBJHQw6oN2VCbI+AwJop3m/TBEwymJ3xn8EPnTEHDnr0xzpQv9GcjQ904YVORuCV8cFiT+csy17C3hGpuTwg==" saltValue="LaB24eenjvODrx3SvppDaA=="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57E188"/>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142</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64</v>
      </c>
      <c r="B2" s="18" t="s">
        <v>131</v>
      </c>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64</v>
      </c>
      <c r="C6" s="34">
        <v>980.59901164099995</v>
      </c>
      <c r="D6" s="34">
        <v>1.7560145819999997</v>
      </c>
      <c r="E6" s="34">
        <v>26891.874283889996</v>
      </c>
      <c r="F6" s="34">
        <v>90204.291431880018</v>
      </c>
      <c r="G6" s="34">
        <v>1.7908968549999993</v>
      </c>
      <c r="H6" s="34">
        <v>1.7351542709999994</v>
      </c>
      <c r="I6" s="34">
        <v>1.7514335719999994</v>
      </c>
      <c r="J6" s="34">
        <v>1.7642565279999991</v>
      </c>
      <c r="K6" s="34">
        <v>1.799919284</v>
      </c>
      <c r="L6" s="34">
        <v>1.8725026389999995</v>
      </c>
      <c r="M6" s="34">
        <v>1.8134620669999992</v>
      </c>
      <c r="N6" s="34">
        <v>109.74528788999996</v>
      </c>
      <c r="O6" s="34">
        <v>2.0043330289999983</v>
      </c>
      <c r="P6" s="34">
        <v>1.9282403359999998</v>
      </c>
      <c r="Q6" s="34">
        <v>210.57726161900007</v>
      </c>
      <c r="R6" s="34">
        <v>515.02796014399996</v>
      </c>
      <c r="S6" s="34">
        <v>5195.3289345159983</v>
      </c>
      <c r="T6" s="34">
        <v>3827.2826265209997</v>
      </c>
      <c r="U6" s="34">
        <v>15475.955812259001</v>
      </c>
      <c r="V6" s="34">
        <v>21642.222886017</v>
      </c>
      <c r="W6" s="34">
        <v>19059.712850009</v>
      </c>
      <c r="X6" s="34">
        <v>34890.873185851</v>
      </c>
      <c r="Y6" s="34">
        <v>53712.069348605997</v>
      </c>
      <c r="Z6" s="34">
        <v>38814.058730845005</v>
      </c>
      <c r="AA6" s="34">
        <v>32202.440409123006</v>
      </c>
    </row>
    <row r="7" spans="1:27" x14ac:dyDescent="0.35">
      <c r="A7" s="31" t="s">
        <v>120</v>
      </c>
      <c r="B7" s="31" t="s">
        <v>64</v>
      </c>
      <c r="C7" s="34">
        <v>0.35906139699999973</v>
      </c>
      <c r="D7" s="34">
        <v>0.34502317299999974</v>
      </c>
      <c r="E7" s="34">
        <v>0.34675367499999998</v>
      </c>
      <c r="F7" s="34">
        <v>0.34878757199999993</v>
      </c>
      <c r="G7" s="34">
        <v>0.3450864079999999</v>
      </c>
      <c r="H7" s="34">
        <v>0.3424536829999999</v>
      </c>
      <c r="I7" s="34">
        <v>0.34261790399999992</v>
      </c>
      <c r="J7" s="34">
        <v>0.34792983199999983</v>
      </c>
      <c r="K7" s="34">
        <v>0.34896460099999993</v>
      </c>
      <c r="L7" s="34">
        <v>0.35342585799999987</v>
      </c>
      <c r="M7" s="34">
        <v>0.35596608699999988</v>
      </c>
      <c r="N7" s="34">
        <v>0.35861189399999999</v>
      </c>
      <c r="O7" s="34">
        <v>0.37063316899999982</v>
      </c>
      <c r="P7" s="34">
        <v>0.35758538499999998</v>
      </c>
      <c r="Q7" s="34">
        <v>0.35831124599999981</v>
      </c>
      <c r="R7" s="34">
        <v>0.39731067799999981</v>
      </c>
      <c r="S7" s="34">
        <v>2397.9549277560004</v>
      </c>
      <c r="T7" s="34">
        <v>0.3816697899999999</v>
      </c>
      <c r="U7" s="34">
        <v>330.49157059899994</v>
      </c>
      <c r="V7" s="34">
        <v>363.53568572899991</v>
      </c>
      <c r="W7" s="34">
        <v>459.81274766900009</v>
      </c>
      <c r="X7" s="34">
        <v>1338.97119918</v>
      </c>
      <c r="Y7" s="34">
        <v>1518.814123308</v>
      </c>
      <c r="Z7" s="34">
        <v>1239.3099929160001</v>
      </c>
      <c r="AA7" s="34">
        <v>1477.9205982449998</v>
      </c>
    </row>
    <row r="8" spans="1:27" x14ac:dyDescent="0.35">
      <c r="A8" s="31" t="s">
        <v>121</v>
      </c>
      <c r="B8" s="31" t="s">
        <v>64</v>
      </c>
      <c r="C8" s="34">
        <v>0.3312708399999999</v>
      </c>
      <c r="D8" s="34">
        <v>0.31762608499999995</v>
      </c>
      <c r="E8" s="34">
        <v>0.32491866999999985</v>
      </c>
      <c r="F8" s="34">
        <v>0.32517028199999987</v>
      </c>
      <c r="G8" s="34">
        <v>0.32375046000000002</v>
      </c>
      <c r="H8" s="34">
        <v>0.31438416399999974</v>
      </c>
      <c r="I8" s="34">
        <v>0.31824907299999988</v>
      </c>
      <c r="J8" s="34">
        <v>0.31547986100000003</v>
      </c>
      <c r="K8" s="34">
        <v>0.32052307299999988</v>
      </c>
      <c r="L8" s="34">
        <v>0.33690701599999978</v>
      </c>
      <c r="M8" s="34">
        <v>0.31456255899999996</v>
      </c>
      <c r="N8" s="34">
        <v>0.33762017599999999</v>
      </c>
      <c r="O8" s="34">
        <v>0.35032541099999992</v>
      </c>
      <c r="P8" s="34">
        <v>0.33794081099999979</v>
      </c>
      <c r="Q8" s="34">
        <v>0.32590892799999999</v>
      </c>
      <c r="R8" s="34">
        <v>0.32839089900000001</v>
      </c>
      <c r="S8" s="34">
        <v>158.98747485999999</v>
      </c>
      <c r="T8" s="34">
        <v>160.22271979999999</v>
      </c>
      <c r="U8" s="34">
        <v>2164.0368988589994</v>
      </c>
      <c r="V8" s="34">
        <v>3680.6001430959996</v>
      </c>
      <c r="W8" s="34">
        <v>5118.9461951440007</v>
      </c>
      <c r="X8" s="34">
        <v>5604.5982780800005</v>
      </c>
      <c r="Y8" s="34">
        <v>14953.828677148</v>
      </c>
      <c r="Z8" s="34">
        <v>10772.086044464002</v>
      </c>
      <c r="AA8" s="34">
        <v>8837.6014142569966</v>
      </c>
    </row>
    <row r="9" spans="1:27" x14ac:dyDescent="0.35">
      <c r="A9" s="31" t="s">
        <v>122</v>
      </c>
      <c r="B9" s="31" t="s">
        <v>64</v>
      </c>
      <c r="C9" s="34">
        <v>0.30985939999999984</v>
      </c>
      <c r="D9" s="34">
        <v>0.2970372959999999</v>
      </c>
      <c r="E9" s="34">
        <v>24.875068764999995</v>
      </c>
      <c r="F9" s="34">
        <v>0.30521025899999987</v>
      </c>
      <c r="G9" s="34">
        <v>0.30451042300000003</v>
      </c>
      <c r="H9" s="34">
        <v>0.29374409099999998</v>
      </c>
      <c r="I9" s="34">
        <v>0.29580482200000002</v>
      </c>
      <c r="J9" s="34">
        <v>0.295243529</v>
      </c>
      <c r="K9" s="34">
        <v>0.2980772559999999</v>
      </c>
      <c r="L9" s="34">
        <v>0.30994865199999994</v>
      </c>
      <c r="M9" s="34">
        <v>0.2940373129999998</v>
      </c>
      <c r="N9" s="34">
        <v>0.31297185999999977</v>
      </c>
      <c r="O9" s="34">
        <v>0.32426341499999994</v>
      </c>
      <c r="P9" s="34">
        <v>0.31859229799999994</v>
      </c>
      <c r="Q9" s="34">
        <v>33.120851136999995</v>
      </c>
      <c r="R9" s="34">
        <v>42.245828012000004</v>
      </c>
      <c r="S9" s="34">
        <v>230.187182823</v>
      </c>
      <c r="T9" s="34">
        <v>217.21771158199999</v>
      </c>
      <c r="U9" s="34">
        <v>694.52269965900007</v>
      </c>
      <c r="V9" s="34">
        <v>929.25366865600006</v>
      </c>
      <c r="W9" s="34">
        <v>1177.3213227440001</v>
      </c>
      <c r="X9" s="34">
        <v>1215.2396380939999</v>
      </c>
      <c r="Y9" s="34">
        <v>2810.3406824800004</v>
      </c>
      <c r="Z9" s="34">
        <v>2380.9859679929996</v>
      </c>
      <c r="AA9" s="34">
        <v>1576.8761355409999</v>
      </c>
    </row>
    <row r="10" spans="1:27" x14ac:dyDescent="0.35">
      <c r="A10" s="31" t="s">
        <v>123</v>
      </c>
      <c r="B10" s="31" t="s">
        <v>64</v>
      </c>
      <c r="C10" s="34">
        <v>0.17730540000000003</v>
      </c>
      <c r="D10" s="34">
        <v>0.15389946199999999</v>
      </c>
      <c r="E10" s="34">
        <v>0.16788633800000002</v>
      </c>
      <c r="F10" s="34">
        <v>0.16615632699999991</v>
      </c>
      <c r="G10" s="34">
        <v>0.15373915999999999</v>
      </c>
      <c r="H10" s="34">
        <v>0.15375892400000002</v>
      </c>
      <c r="I10" s="34">
        <v>0.15407486699999998</v>
      </c>
      <c r="J10" s="34">
        <v>0.1620332699999999</v>
      </c>
      <c r="K10" s="34">
        <v>0.1635603559999998</v>
      </c>
      <c r="L10" s="34">
        <v>0.17148126199999991</v>
      </c>
      <c r="M10" s="34">
        <v>0.16266746899999998</v>
      </c>
      <c r="N10" s="34">
        <v>0.17179768300000001</v>
      </c>
      <c r="O10" s="34">
        <v>0.17526560099999999</v>
      </c>
      <c r="P10" s="34">
        <v>0.166876107</v>
      </c>
      <c r="Q10" s="34">
        <v>0.16156036799999998</v>
      </c>
      <c r="R10" s="34">
        <v>0.16057105300000002</v>
      </c>
      <c r="S10" s="34">
        <v>0.16645262299999999</v>
      </c>
      <c r="T10" s="34">
        <v>0.16322093799999998</v>
      </c>
      <c r="U10" s="34">
        <v>0.17063005399999989</v>
      </c>
      <c r="V10" s="34">
        <v>0.16357080399999999</v>
      </c>
      <c r="W10" s="34">
        <v>0.16634174500000001</v>
      </c>
      <c r="X10" s="34">
        <v>0.16633271899999999</v>
      </c>
      <c r="Y10" s="34">
        <v>0.17226612099999991</v>
      </c>
      <c r="Z10" s="34">
        <v>14.346336854999999</v>
      </c>
      <c r="AA10" s="34">
        <v>0.17063541199999988</v>
      </c>
    </row>
    <row r="11" spans="1:27" x14ac:dyDescent="0.35">
      <c r="A11" s="25" t="s">
        <v>38</v>
      </c>
      <c r="B11" s="25" t="s">
        <v>141</v>
      </c>
      <c r="C11" s="35">
        <v>981.77650867800003</v>
      </c>
      <c r="D11" s="35">
        <v>2.8696005979999994</v>
      </c>
      <c r="E11" s="35">
        <v>26917.588911337996</v>
      </c>
      <c r="F11" s="35">
        <v>90205.436756320021</v>
      </c>
      <c r="G11" s="35">
        <v>2.9179833059999991</v>
      </c>
      <c r="H11" s="35">
        <v>2.8394951329999989</v>
      </c>
      <c r="I11" s="35">
        <v>2.8621802379999992</v>
      </c>
      <c r="J11" s="35">
        <v>2.8849430199999988</v>
      </c>
      <c r="K11" s="35">
        <v>2.9310445699999996</v>
      </c>
      <c r="L11" s="35">
        <v>3.0442654269999991</v>
      </c>
      <c r="M11" s="35">
        <v>2.9406954949999995</v>
      </c>
      <c r="N11" s="35">
        <v>110.92628950299996</v>
      </c>
      <c r="O11" s="35">
        <v>3.2248206249999982</v>
      </c>
      <c r="P11" s="35">
        <v>3.1092349369999992</v>
      </c>
      <c r="Q11" s="35">
        <v>244.54389329800006</v>
      </c>
      <c r="R11" s="35">
        <v>558.16006078600003</v>
      </c>
      <c r="S11" s="35">
        <v>7982.6249725779981</v>
      </c>
      <c r="T11" s="35">
        <v>4205.2679486310008</v>
      </c>
      <c r="U11" s="35">
        <v>18665.177611429997</v>
      </c>
      <c r="V11" s="35">
        <v>26615.775954302</v>
      </c>
      <c r="W11" s="35">
        <v>25815.959457310997</v>
      </c>
      <c r="X11" s="35">
        <v>43049.848633923997</v>
      </c>
      <c r="Y11" s="35">
        <v>72995.225097663002</v>
      </c>
      <c r="Z11" s="35">
        <v>53220.787073073014</v>
      </c>
      <c r="AA11" s="35">
        <v>44095.009192578007</v>
      </c>
    </row>
  </sheetData>
  <sheetProtection algorithmName="SHA-512" hashValue="yL0DxDOPWPBN98Jpqo3D+Ct1r+WFuERcdrvLieGfC+bzcYYvOqFdLhMwhmKFDhmWilkFaouF+h1PHqEKfNH+Bw==" saltValue="6dPfV4q1hPYIZO1Gs9MK/w=="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FFC000"/>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143</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2">
        <v>0.53102054279189015</v>
      </c>
      <c r="D6" s="32">
        <v>0.39009671016386377</v>
      </c>
      <c r="E6" s="32">
        <v>0.402261102018176</v>
      </c>
      <c r="F6" s="32">
        <v>0.40497270467466345</v>
      </c>
      <c r="G6" s="32">
        <v>0.37535424885310198</v>
      </c>
      <c r="H6" s="32">
        <v>0.31540964703932828</v>
      </c>
      <c r="I6" s="32">
        <v>0.31745754671387527</v>
      </c>
      <c r="J6" s="32">
        <v>0.32561318947721496</v>
      </c>
      <c r="K6" s="32">
        <v>0.33743137393607581</v>
      </c>
      <c r="L6" s="32">
        <v>0.36365688687679071</v>
      </c>
      <c r="M6" s="32">
        <v>0.33657791809627052</v>
      </c>
      <c r="N6" s="32">
        <v>0.35814720876035067</v>
      </c>
      <c r="O6" s="32">
        <v>0.3810898280430039</v>
      </c>
      <c r="P6" s="32">
        <v>0.3502643037488074</v>
      </c>
      <c r="Q6" s="32">
        <v>0.34282863119856199</v>
      </c>
      <c r="R6" s="32">
        <v>0.35658865587732308</v>
      </c>
      <c r="S6" s="32">
        <v>0.3654991861802992</v>
      </c>
      <c r="T6" s="32">
        <v>0.37538224168118461</v>
      </c>
      <c r="U6" s="32">
        <v>0.38674095112269574</v>
      </c>
      <c r="V6" s="32">
        <v>0.38418335732204795</v>
      </c>
      <c r="W6" s="32">
        <v>0.34311493756966871</v>
      </c>
      <c r="X6" s="32">
        <v>0.37559179269934279</v>
      </c>
      <c r="Y6" s="32">
        <v>0.35321165099977753</v>
      </c>
      <c r="Z6" s="32">
        <v>0.36056092553420044</v>
      </c>
      <c r="AA6" s="32">
        <v>0.35597919344348183</v>
      </c>
    </row>
    <row r="7" spans="1:27" x14ac:dyDescent="0.35">
      <c r="A7" s="31" t="s">
        <v>38</v>
      </c>
      <c r="B7" s="31" t="s">
        <v>68</v>
      </c>
      <c r="C7" s="32">
        <v>0.63730574481818825</v>
      </c>
      <c r="D7" s="32">
        <v>0.4916873293647947</v>
      </c>
      <c r="E7" s="32">
        <v>0.5039334791651725</v>
      </c>
      <c r="F7" s="32">
        <v>0.4511131224748377</v>
      </c>
      <c r="G7" s="32">
        <v>0.43978471156374771</v>
      </c>
      <c r="H7" s="32">
        <v>0.42628417090302306</v>
      </c>
      <c r="I7" s="32">
        <v>0.40024161734032354</v>
      </c>
      <c r="J7" s="32">
        <v>0.39395085123174917</v>
      </c>
      <c r="K7" s="32">
        <v>0.37155510254624252</v>
      </c>
      <c r="L7" s="32">
        <v>0.40736505647680837</v>
      </c>
      <c r="M7" s="32">
        <v>0.40150002403268448</v>
      </c>
      <c r="N7" s="32">
        <v>0.40856936176056574</v>
      </c>
      <c r="O7" s="32">
        <v>0.40565542967006524</v>
      </c>
      <c r="P7" s="32">
        <v>0.40747482061317675</v>
      </c>
      <c r="Q7" s="32">
        <v>0.40931673704809968</v>
      </c>
      <c r="R7" s="32">
        <v>0.40325760977786934</v>
      </c>
      <c r="S7" s="32">
        <v>0.38519064785250801</v>
      </c>
      <c r="T7" s="32">
        <v>0.35701392522401892</v>
      </c>
      <c r="U7" s="32">
        <v>0.38231865279637445</v>
      </c>
      <c r="V7" s="32">
        <v>0.39994872455110381</v>
      </c>
      <c r="W7" s="32">
        <v>0.40163432210663641</v>
      </c>
      <c r="X7" s="32">
        <v>0.41800559329794212</v>
      </c>
      <c r="Y7" s="32">
        <v>0.43267349881553197</v>
      </c>
      <c r="Z7" s="32">
        <v>0.42897981941154251</v>
      </c>
      <c r="AA7" s="32">
        <v>0.43555279980773853</v>
      </c>
    </row>
    <row r="8" spans="1:27" x14ac:dyDescent="0.35">
      <c r="A8" s="31" t="s">
        <v>38</v>
      </c>
      <c r="B8" s="31" t="s">
        <v>18</v>
      </c>
      <c r="C8" s="32">
        <v>0.64357731450009614</v>
      </c>
      <c r="D8" s="32">
        <v>0.36016061632365703</v>
      </c>
      <c r="E8" s="32">
        <v>0.38566421470026402</v>
      </c>
      <c r="F8" s="32">
        <v>0.40881884566660415</v>
      </c>
      <c r="G8" s="32">
        <v>0.29458535925126472</v>
      </c>
      <c r="H8" s="32">
        <v>0.16434552243936162</v>
      </c>
      <c r="I8" s="32">
        <v>0.16380617840004447</v>
      </c>
      <c r="J8" s="32">
        <v>0.15325015702501982</v>
      </c>
      <c r="K8" s="32">
        <v>0.13773219463545927</v>
      </c>
      <c r="L8" s="32">
        <v>0.18154411362025799</v>
      </c>
      <c r="M8" s="32">
        <v>0.16559081375245469</v>
      </c>
      <c r="N8" s="32">
        <v>0.20348052645916906</v>
      </c>
      <c r="O8" s="32">
        <v>0.25036722590974214</v>
      </c>
      <c r="P8" s="32">
        <v>0.20338954969782247</v>
      </c>
      <c r="Q8" s="32">
        <v>0.17235328743108694</v>
      </c>
      <c r="R8" s="32">
        <v>0.15173463437900966</v>
      </c>
      <c r="S8" s="32">
        <v>0.18723003567665825</v>
      </c>
      <c r="T8" s="32">
        <v>0.21955167771664544</v>
      </c>
      <c r="U8" s="32">
        <v>0.22993169559371629</v>
      </c>
      <c r="V8" s="32">
        <v>0.23770557741564119</v>
      </c>
      <c r="W8" s="32">
        <v>0.22293559600192062</v>
      </c>
      <c r="X8" s="32">
        <v>0.25413938783814605</v>
      </c>
      <c r="Y8" s="32">
        <v>0.20324390452203031</v>
      </c>
      <c r="Z8" s="32">
        <v>0.19373152461199708</v>
      </c>
      <c r="AA8" s="32">
        <v>0.22694801613217738</v>
      </c>
    </row>
    <row r="9" spans="1:27" x14ac:dyDescent="0.35">
      <c r="A9" s="31" t="s">
        <v>38</v>
      </c>
      <c r="B9" s="31" t="s">
        <v>30</v>
      </c>
      <c r="C9" s="32">
        <v>7.2878495160460466E-2</v>
      </c>
      <c r="D9" s="32">
        <v>6.6296043554618905E-2</v>
      </c>
      <c r="E9" s="32">
        <v>7.0748579733052319E-2</v>
      </c>
      <c r="F9" s="32">
        <v>7.8163454513523016E-3</v>
      </c>
      <c r="G9" s="32">
        <v>7.3847733695644544E-3</v>
      </c>
      <c r="H9" s="32">
        <v>7.6548713031260891E-3</v>
      </c>
      <c r="I9" s="32">
        <v>7.5796829996487439E-3</v>
      </c>
      <c r="J9" s="32">
        <v>7.3847007238171669E-3</v>
      </c>
      <c r="K9" s="32">
        <v>7.3847302407621957E-3</v>
      </c>
      <c r="L9" s="32">
        <v>7.384778986626264E-3</v>
      </c>
      <c r="M9" s="32">
        <v>7.3943863658236641E-3</v>
      </c>
      <c r="N9" s="32">
        <v>8.6279644362486658E-3</v>
      </c>
      <c r="O9" s="32">
        <v>8.9712866174920785E-3</v>
      </c>
      <c r="P9" s="32">
        <v>1.0818325430277475E-2</v>
      </c>
      <c r="Q9" s="32">
        <v>1.8914981735159795E-2</v>
      </c>
      <c r="R9" s="32">
        <v>2.183251369863011E-2</v>
      </c>
      <c r="S9" s="32">
        <v>3.3815545662100453E-2</v>
      </c>
      <c r="T9" s="32">
        <v>4.1502920091323975E-2</v>
      </c>
      <c r="U9" s="32" t="s">
        <v>152</v>
      </c>
      <c r="V9" s="32" t="s">
        <v>152</v>
      </c>
      <c r="W9" s="32" t="s">
        <v>152</v>
      </c>
      <c r="X9" s="32" t="s">
        <v>152</v>
      </c>
      <c r="Y9" s="32" t="s">
        <v>152</v>
      </c>
      <c r="Z9" s="32" t="s">
        <v>152</v>
      </c>
      <c r="AA9" s="32" t="s">
        <v>152</v>
      </c>
    </row>
    <row r="10" spans="1:27" x14ac:dyDescent="0.35">
      <c r="A10" s="31" t="s">
        <v>38</v>
      </c>
      <c r="B10" s="31" t="s">
        <v>63</v>
      </c>
      <c r="C10" s="32">
        <v>1.222802600395319E-2</v>
      </c>
      <c r="D10" s="32">
        <v>5.8363570620707959E-3</v>
      </c>
      <c r="E10" s="32">
        <v>8.2293387144686155E-3</v>
      </c>
      <c r="F10" s="32">
        <v>5.6017229739537223E-3</v>
      </c>
      <c r="G10" s="32">
        <v>4.1879084422547508E-3</v>
      </c>
      <c r="H10" s="32">
        <v>1.3124258319445864E-3</v>
      </c>
      <c r="I10" s="32">
        <v>9.4669784002756176E-4</v>
      </c>
      <c r="J10" s="32">
        <v>4.9337440265963413E-4</v>
      </c>
      <c r="K10" s="32">
        <v>1.3409410746233362E-5</v>
      </c>
      <c r="L10" s="32">
        <v>1.7929210157211488E-3</v>
      </c>
      <c r="M10" s="32">
        <v>9.353171005301573E-4</v>
      </c>
      <c r="N10" s="32">
        <v>3.1046672143668838E-3</v>
      </c>
      <c r="O10" s="32">
        <v>3.6674309203957715E-3</v>
      </c>
      <c r="P10" s="32">
        <v>4.085640402035501E-3</v>
      </c>
      <c r="Q10" s="32">
        <v>2.9130962867750364E-3</v>
      </c>
      <c r="R10" s="32">
        <v>3.1122319712442699E-3</v>
      </c>
      <c r="S10" s="32">
        <v>7.9058565264383401E-3</v>
      </c>
      <c r="T10" s="32">
        <v>6.1946504743345529E-3</v>
      </c>
      <c r="U10" s="32">
        <v>1.723178505144771E-2</v>
      </c>
      <c r="V10" s="32">
        <v>1.4667374551000444E-2</v>
      </c>
      <c r="W10" s="32">
        <v>1.7123394677896711E-2</v>
      </c>
      <c r="X10" s="32">
        <v>1.7501586004480412E-2</v>
      </c>
      <c r="Y10" s="32">
        <v>3.9263605765657628E-2</v>
      </c>
      <c r="Z10" s="32">
        <v>2.6658454739521203E-2</v>
      </c>
      <c r="AA10" s="32">
        <v>2.5456334685426633E-2</v>
      </c>
    </row>
    <row r="11" spans="1:27" x14ac:dyDescent="0.35">
      <c r="A11" s="31" t="s">
        <v>38</v>
      </c>
      <c r="B11" s="31" t="s">
        <v>62</v>
      </c>
      <c r="C11" s="32">
        <v>0.20395588850356861</v>
      </c>
      <c r="D11" s="32">
        <v>0.26963039930997218</v>
      </c>
      <c r="E11" s="32">
        <v>0.22020773793802209</v>
      </c>
      <c r="F11" s="32">
        <v>0.24202309568794891</v>
      </c>
      <c r="G11" s="32">
        <v>0.27464862287676722</v>
      </c>
      <c r="H11" s="32">
        <v>0.25782331773864214</v>
      </c>
      <c r="I11" s="32">
        <v>0.26103386328147726</v>
      </c>
      <c r="J11" s="32">
        <v>0.30157983679989026</v>
      </c>
      <c r="K11" s="32">
        <v>0.26292123035927023</v>
      </c>
      <c r="L11" s="32">
        <v>0.22282253238875527</v>
      </c>
      <c r="M11" s="32">
        <v>0.28005228330824516</v>
      </c>
      <c r="N11" s="32">
        <v>0.22739708975666204</v>
      </c>
      <c r="O11" s="32">
        <v>0.24592537081043331</v>
      </c>
      <c r="P11" s="32">
        <v>0.27549096618261437</v>
      </c>
      <c r="Q11" s="32">
        <v>0.25720094492949369</v>
      </c>
      <c r="R11" s="32">
        <v>0.25701102380973156</v>
      </c>
      <c r="S11" s="32">
        <v>0.29538478614385777</v>
      </c>
      <c r="T11" s="32">
        <v>0.25403306537283221</v>
      </c>
      <c r="U11" s="32">
        <v>0.21376442038255133</v>
      </c>
      <c r="V11" s="32">
        <v>0.26600266962922831</v>
      </c>
      <c r="W11" s="32">
        <v>0.21760145858753127</v>
      </c>
      <c r="X11" s="32">
        <v>0.2369424173322055</v>
      </c>
      <c r="Y11" s="32">
        <v>0.26474038466506394</v>
      </c>
      <c r="Z11" s="32">
        <v>0.24436189163671893</v>
      </c>
      <c r="AA11" s="32">
        <v>0.24607706148760952</v>
      </c>
    </row>
    <row r="12" spans="1:27" x14ac:dyDescent="0.35">
      <c r="A12" s="31" t="s">
        <v>38</v>
      </c>
      <c r="B12" s="31" t="s">
        <v>66</v>
      </c>
      <c r="C12" s="32">
        <v>0.33790345627871704</v>
      </c>
      <c r="D12" s="32">
        <v>0.36665127831805955</v>
      </c>
      <c r="E12" s="32">
        <v>0.33529617572303588</v>
      </c>
      <c r="F12" s="32">
        <v>0.32324091790624798</v>
      </c>
      <c r="G12" s="32">
        <v>0.34293340396782235</v>
      </c>
      <c r="H12" s="32">
        <v>0.3511078157193761</v>
      </c>
      <c r="I12" s="32">
        <v>0.35561321039531774</v>
      </c>
      <c r="J12" s="32">
        <v>0.33539784333178496</v>
      </c>
      <c r="K12" s="32">
        <v>0.32919118175886264</v>
      </c>
      <c r="L12" s="32">
        <v>0.33123213283584496</v>
      </c>
      <c r="M12" s="32">
        <v>0.32891391124248504</v>
      </c>
      <c r="N12" s="32">
        <v>0.30104061154673206</v>
      </c>
      <c r="O12" s="32">
        <v>0.29466447983932392</v>
      </c>
      <c r="P12" s="32">
        <v>0.3163892713214923</v>
      </c>
      <c r="Q12" s="32">
        <v>0.33430673243226899</v>
      </c>
      <c r="R12" s="32">
        <v>0.34784181621561538</v>
      </c>
      <c r="S12" s="32">
        <v>0.32981800811435746</v>
      </c>
      <c r="T12" s="32">
        <v>0.32298838606947561</v>
      </c>
      <c r="U12" s="32">
        <v>0.31495210245295657</v>
      </c>
      <c r="V12" s="32">
        <v>0.29286468958055967</v>
      </c>
      <c r="W12" s="32">
        <v>0.28984605626004506</v>
      </c>
      <c r="X12" s="32">
        <v>0.27402324937073375</v>
      </c>
      <c r="Y12" s="32">
        <v>0.29461563953749054</v>
      </c>
      <c r="Z12" s="32">
        <v>0.29302643506466486</v>
      </c>
      <c r="AA12" s="32">
        <v>0.31215904713628223</v>
      </c>
    </row>
    <row r="13" spans="1:27" x14ac:dyDescent="0.35">
      <c r="A13" s="31" t="s">
        <v>38</v>
      </c>
      <c r="B13" s="31" t="s">
        <v>65</v>
      </c>
      <c r="C13" s="32">
        <v>0.27827007322174641</v>
      </c>
      <c r="D13" s="32">
        <v>0.28630482424921633</v>
      </c>
      <c r="E13" s="32">
        <v>0.28667548009101318</v>
      </c>
      <c r="F13" s="32">
        <v>0.28908861219120741</v>
      </c>
      <c r="G13" s="32">
        <v>0.28210380284342557</v>
      </c>
      <c r="H13" s="32">
        <v>0.30245636711732432</v>
      </c>
      <c r="I13" s="32">
        <v>0.30479013255821352</v>
      </c>
      <c r="J13" s="32">
        <v>0.27050551433117687</v>
      </c>
      <c r="K13" s="32">
        <v>0.28238288786125365</v>
      </c>
      <c r="L13" s="32">
        <v>0.29612364644689726</v>
      </c>
      <c r="M13" s="32">
        <v>0.30276979011167482</v>
      </c>
      <c r="N13" s="32">
        <v>0.29935572225587054</v>
      </c>
      <c r="O13" s="32">
        <v>0.29021865990183349</v>
      </c>
      <c r="P13" s="32">
        <v>0.28242750973182634</v>
      </c>
      <c r="Q13" s="32">
        <v>0.30205031013092432</v>
      </c>
      <c r="R13" s="32">
        <v>0.30310589307782304</v>
      </c>
      <c r="S13" s="32">
        <v>0.27017820647287893</v>
      </c>
      <c r="T13" s="32">
        <v>0.28162524138708867</v>
      </c>
      <c r="U13" s="32">
        <v>0.29375976621839744</v>
      </c>
      <c r="V13" s="32">
        <v>0.29592391990580386</v>
      </c>
      <c r="W13" s="32">
        <v>0.29515021511028611</v>
      </c>
      <c r="X13" s="32">
        <v>0.28570667364899593</v>
      </c>
      <c r="Y13" s="32">
        <v>0.28024955783924049</v>
      </c>
      <c r="Z13" s="32">
        <v>0.29370714616105198</v>
      </c>
      <c r="AA13" s="32">
        <v>0.29541690797605957</v>
      </c>
    </row>
    <row r="14" spans="1:27" x14ac:dyDescent="0.35">
      <c r="A14" s="31" t="s">
        <v>38</v>
      </c>
      <c r="B14" s="31" t="s">
        <v>34</v>
      </c>
      <c r="C14" s="32">
        <v>2.0648374968724247E-2</v>
      </c>
      <c r="D14" s="32">
        <v>4.2718447839293808E-2</v>
      </c>
      <c r="E14" s="32">
        <v>4.7182887300937788E-2</v>
      </c>
      <c r="F14" s="32">
        <v>4.7272369453016078E-2</v>
      </c>
      <c r="G14" s="32">
        <v>4.7316632325431082E-2</v>
      </c>
      <c r="H14" s="32">
        <v>0.10786604324460777</v>
      </c>
      <c r="I14" s="32">
        <v>0.11132834749806049</v>
      </c>
      <c r="J14" s="32">
        <v>0.11092563546254416</v>
      </c>
      <c r="K14" s="32">
        <v>0.10835722891485715</v>
      </c>
      <c r="L14" s="32">
        <v>0.11065658432678095</v>
      </c>
      <c r="M14" s="32">
        <v>0.10848859140113964</v>
      </c>
      <c r="N14" s="32">
        <v>0.11532997818472808</v>
      </c>
      <c r="O14" s="32">
        <v>0.10904639694513529</v>
      </c>
      <c r="P14" s="32">
        <v>0.10686536417470291</v>
      </c>
      <c r="Q14" s="32">
        <v>0.11761380271172199</v>
      </c>
      <c r="R14" s="32">
        <v>0.1197495123054672</v>
      </c>
      <c r="S14" s="32">
        <v>0.11361846256273579</v>
      </c>
      <c r="T14" s="32">
        <v>0.11353967705091897</v>
      </c>
      <c r="U14" s="32">
        <v>0.11729050639707446</v>
      </c>
      <c r="V14" s="32">
        <v>0.11327386822442326</v>
      </c>
      <c r="W14" s="32">
        <v>0.11961795737205504</v>
      </c>
      <c r="X14" s="32">
        <v>0.11698579091719977</v>
      </c>
      <c r="Y14" s="32">
        <v>0.11300088861706029</v>
      </c>
      <c r="Z14" s="32">
        <v>0.11706537769126692</v>
      </c>
      <c r="AA14" s="32">
        <v>0.12176559035059917</v>
      </c>
    </row>
    <row r="15" spans="1:27" x14ac:dyDescent="0.35">
      <c r="A15" s="31" t="s">
        <v>38</v>
      </c>
      <c r="B15" s="31" t="s">
        <v>70</v>
      </c>
      <c r="C15" s="32">
        <v>4.9188776565758903E-3</v>
      </c>
      <c r="D15" s="32">
        <v>7.9842955775410118E-2</v>
      </c>
      <c r="E15" s="32">
        <v>9.5132699983088112E-2</v>
      </c>
      <c r="F15" s="32">
        <v>9.5607603583211437E-2</v>
      </c>
      <c r="G15" s="32">
        <v>0.13436424721695497</v>
      </c>
      <c r="H15" s="32">
        <v>0.18207649636525919</v>
      </c>
      <c r="I15" s="32">
        <v>0.18182130741384975</v>
      </c>
      <c r="J15" s="32">
        <v>0.19272217942087461</v>
      </c>
      <c r="K15" s="32">
        <v>0.18547006410274267</v>
      </c>
      <c r="L15" s="32">
        <v>0.19741177974288124</v>
      </c>
      <c r="M15" s="32">
        <v>0.18289751154300854</v>
      </c>
      <c r="N15" s="32">
        <v>0.2133329949032452</v>
      </c>
      <c r="O15" s="32">
        <v>0.18716916046088453</v>
      </c>
      <c r="P15" s="32">
        <v>0.18933100469665212</v>
      </c>
      <c r="Q15" s="32">
        <v>0.2253081315207662</v>
      </c>
      <c r="R15" s="32">
        <v>0.21609823182205001</v>
      </c>
      <c r="S15" s="32">
        <v>0.23634675494751348</v>
      </c>
      <c r="T15" s="32">
        <v>0.21795845383165988</v>
      </c>
      <c r="U15" s="32">
        <v>0.22825733915471372</v>
      </c>
      <c r="V15" s="32">
        <v>0.20651476968998661</v>
      </c>
      <c r="W15" s="32">
        <v>0.23706812048479492</v>
      </c>
      <c r="X15" s="32">
        <v>0.23839415593713811</v>
      </c>
      <c r="Y15" s="32">
        <v>0.21248822357141614</v>
      </c>
      <c r="Z15" s="32">
        <v>0.21934120952099198</v>
      </c>
      <c r="AA15" s="32">
        <v>0.23079335275539511</v>
      </c>
    </row>
    <row r="16" spans="1:27" x14ac:dyDescent="0.35">
      <c r="A16" s="31" t="s">
        <v>38</v>
      </c>
      <c r="B16" s="31" t="s">
        <v>52</v>
      </c>
      <c r="C16" s="32">
        <v>4.6263694583366904E-2</v>
      </c>
      <c r="D16" s="32">
        <v>6.7462312586734366E-2</v>
      </c>
      <c r="E16" s="32">
        <v>7.8091821722490962E-2</v>
      </c>
      <c r="F16" s="32">
        <v>7.6305796678154153E-2</v>
      </c>
      <c r="G16" s="32">
        <v>7.5700601116113597E-2</v>
      </c>
      <c r="H16" s="32">
        <v>8.4903820832614774E-2</v>
      </c>
      <c r="I16" s="32">
        <v>8.644582155473754E-2</v>
      </c>
      <c r="J16" s="32">
        <v>8.8068161734055336E-2</v>
      </c>
      <c r="K16" s="32">
        <v>8.6331660965849225E-2</v>
      </c>
      <c r="L16" s="32">
        <v>8.5135005073052564E-2</v>
      </c>
      <c r="M16" s="32">
        <v>8.4945523071273898E-2</v>
      </c>
      <c r="N16" s="32">
        <v>8.883697517970493E-2</v>
      </c>
      <c r="O16" s="32">
        <v>8.5479047075788725E-2</v>
      </c>
      <c r="P16" s="32">
        <v>8.4677712123016724E-2</v>
      </c>
      <c r="Q16" s="32">
        <v>8.9368798583823447E-2</v>
      </c>
      <c r="R16" s="32">
        <v>9.0466861450824915E-2</v>
      </c>
      <c r="S16" s="32">
        <v>8.809907940876896E-2</v>
      </c>
      <c r="T16" s="32">
        <v>8.7993924475316787E-2</v>
      </c>
      <c r="U16" s="32">
        <v>8.9517046108990625E-2</v>
      </c>
      <c r="V16" s="32">
        <v>8.8225101993124749E-2</v>
      </c>
      <c r="W16" s="32">
        <v>9.0091387447300275E-2</v>
      </c>
      <c r="X16" s="32">
        <v>8.9994659952932488E-2</v>
      </c>
      <c r="Y16" s="32">
        <v>8.6092597595673101E-2</v>
      </c>
      <c r="Z16" s="32">
        <v>8.9573348772132119E-2</v>
      </c>
      <c r="AA16" s="32">
        <v>9.2556185712383512E-2</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2">
        <v>0.53632216481080941</v>
      </c>
      <c r="D20" s="32">
        <v>0.41822543743917956</v>
      </c>
      <c r="E20" s="32">
        <v>0.44509906353997364</v>
      </c>
      <c r="F20" s="32">
        <v>0.44932846971881757</v>
      </c>
      <c r="G20" s="32">
        <v>0.40936372566690699</v>
      </c>
      <c r="H20" s="32">
        <v>0.29679115146599377</v>
      </c>
      <c r="I20" s="32">
        <v>0.31600270377453576</v>
      </c>
      <c r="J20" s="32">
        <v>0.32120920432307415</v>
      </c>
      <c r="K20" s="32">
        <v>0.34653898090493979</v>
      </c>
      <c r="L20" s="32">
        <v>0.38842496157970968</v>
      </c>
      <c r="M20" s="32">
        <v>0.33104684511371302</v>
      </c>
      <c r="N20" s="32">
        <v>0.40102061160055003</v>
      </c>
      <c r="O20" s="32">
        <v>0.4286588158408447</v>
      </c>
      <c r="P20" s="32">
        <v>0.40453838841642481</v>
      </c>
      <c r="Q20" s="32">
        <v>0.28552510550712606</v>
      </c>
      <c r="R20" s="32">
        <v>0.34594650269821503</v>
      </c>
      <c r="S20" s="32">
        <v>0.40220613670956135</v>
      </c>
      <c r="T20" s="32">
        <v>0.39517150961671504</v>
      </c>
      <c r="U20" s="32">
        <v>0.40190210322402109</v>
      </c>
      <c r="V20" s="32">
        <v>0.35026378511138789</v>
      </c>
      <c r="W20" s="32">
        <v>0.37107247128822474</v>
      </c>
      <c r="X20" s="32" t="s">
        <v>152</v>
      </c>
      <c r="Y20" s="32" t="s">
        <v>152</v>
      </c>
      <c r="Z20" s="32" t="s">
        <v>152</v>
      </c>
      <c r="AA20" s="32" t="s">
        <v>152</v>
      </c>
    </row>
    <row r="21" spans="1:27" s="30" customFormat="1" x14ac:dyDescent="0.35">
      <c r="A21" s="31" t="s">
        <v>119</v>
      </c>
      <c r="B21" s="31" t="s">
        <v>68</v>
      </c>
      <c r="C21" s="32" t="s">
        <v>152</v>
      </c>
      <c r="D21" s="32" t="s">
        <v>152</v>
      </c>
      <c r="E21" s="32" t="s">
        <v>152</v>
      </c>
      <c r="F21" s="32" t="s">
        <v>152</v>
      </c>
      <c r="G21" s="32" t="s">
        <v>152</v>
      </c>
      <c r="H21" s="32" t="s">
        <v>152</v>
      </c>
      <c r="I21" s="32" t="s">
        <v>152</v>
      </c>
      <c r="J21" s="32" t="s">
        <v>152</v>
      </c>
      <c r="K21" s="32" t="s">
        <v>152</v>
      </c>
      <c r="L21" s="32" t="s">
        <v>152</v>
      </c>
      <c r="M21" s="32" t="s">
        <v>152</v>
      </c>
      <c r="N21" s="32" t="s">
        <v>152</v>
      </c>
      <c r="O21" s="32" t="s">
        <v>152</v>
      </c>
      <c r="P21" s="32" t="s">
        <v>152</v>
      </c>
      <c r="Q21" s="32" t="s">
        <v>152</v>
      </c>
      <c r="R21" s="32" t="s">
        <v>152</v>
      </c>
      <c r="S21" s="32" t="s">
        <v>152</v>
      </c>
      <c r="T21" s="32" t="s">
        <v>152</v>
      </c>
      <c r="U21" s="32" t="s">
        <v>152</v>
      </c>
      <c r="V21" s="32" t="s">
        <v>152</v>
      </c>
      <c r="W21" s="32" t="s">
        <v>152</v>
      </c>
      <c r="X21" s="32" t="s">
        <v>152</v>
      </c>
      <c r="Y21" s="32" t="s">
        <v>152</v>
      </c>
      <c r="Z21" s="32" t="s">
        <v>152</v>
      </c>
      <c r="AA21" s="32" t="s">
        <v>152</v>
      </c>
    </row>
    <row r="22" spans="1:27" s="30" customFormat="1" x14ac:dyDescent="0.35">
      <c r="A22" s="31" t="s">
        <v>119</v>
      </c>
      <c r="B22" s="31" t="s">
        <v>18</v>
      </c>
      <c r="C22" s="32">
        <v>0.57029176102761148</v>
      </c>
      <c r="D22" s="32">
        <v>0.25206477636884966</v>
      </c>
      <c r="E22" s="32">
        <v>0.29930867103723069</v>
      </c>
      <c r="F22" s="32">
        <v>0.33360835120070526</v>
      </c>
      <c r="G22" s="32">
        <v>0.29953126892141574</v>
      </c>
      <c r="H22" s="32">
        <v>0.28214487944286093</v>
      </c>
      <c r="I22" s="32">
        <v>0.27323095914757534</v>
      </c>
      <c r="J22" s="32">
        <v>0.22600327946070586</v>
      </c>
      <c r="K22" s="32">
        <v>0.26016966192259461</v>
      </c>
      <c r="L22" s="32">
        <v>0.34516486711553751</v>
      </c>
      <c r="M22" s="32">
        <v>0.26763700122524386</v>
      </c>
      <c r="N22" s="32">
        <v>0.32389973649393577</v>
      </c>
      <c r="O22" s="32">
        <v>0.39365392961589962</v>
      </c>
      <c r="P22" s="32">
        <v>0.31729734828986506</v>
      </c>
      <c r="Q22" s="32">
        <v>0.2231947555638247</v>
      </c>
      <c r="R22" s="32">
        <v>0.15868119068286776</v>
      </c>
      <c r="S22" s="32">
        <v>0.23214928548265051</v>
      </c>
      <c r="T22" s="32">
        <v>0.28831543740480764</v>
      </c>
      <c r="U22" s="32">
        <v>0.27839575192552213</v>
      </c>
      <c r="V22" s="32">
        <v>0.26908559794281567</v>
      </c>
      <c r="W22" s="32">
        <v>0.25906490751112565</v>
      </c>
      <c r="X22" s="32">
        <v>0.31149053843136254</v>
      </c>
      <c r="Y22" s="32">
        <v>0.17665472960638673</v>
      </c>
      <c r="Z22" s="32" t="s">
        <v>152</v>
      </c>
      <c r="AA22" s="32" t="s">
        <v>152</v>
      </c>
    </row>
    <row r="23" spans="1:27" s="30" customFormat="1" x14ac:dyDescent="0.35">
      <c r="A23" s="31" t="s">
        <v>119</v>
      </c>
      <c r="B23" s="31" t="s">
        <v>30</v>
      </c>
      <c r="C23" s="32" t="s">
        <v>152</v>
      </c>
      <c r="D23" s="32" t="s">
        <v>152</v>
      </c>
      <c r="E23" s="32" t="s">
        <v>152</v>
      </c>
      <c r="F23" s="32" t="s">
        <v>152</v>
      </c>
      <c r="G23" s="32" t="s">
        <v>152</v>
      </c>
      <c r="H23" s="32" t="s">
        <v>152</v>
      </c>
      <c r="I23" s="32" t="s">
        <v>152</v>
      </c>
      <c r="J23" s="32" t="s">
        <v>152</v>
      </c>
      <c r="K23" s="32" t="s">
        <v>152</v>
      </c>
      <c r="L23" s="32" t="s">
        <v>152</v>
      </c>
      <c r="M23" s="32" t="s">
        <v>152</v>
      </c>
      <c r="N23" s="32" t="s">
        <v>152</v>
      </c>
      <c r="O23" s="32" t="s">
        <v>152</v>
      </c>
      <c r="P23" s="32" t="s">
        <v>152</v>
      </c>
      <c r="Q23" s="32" t="s">
        <v>152</v>
      </c>
      <c r="R23" s="32" t="s">
        <v>152</v>
      </c>
      <c r="S23" s="32" t="s">
        <v>152</v>
      </c>
      <c r="T23" s="32" t="s">
        <v>152</v>
      </c>
      <c r="U23" s="32" t="s">
        <v>152</v>
      </c>
      <c r="V23" s="32" t="s">
        <v>152</v>
      </c>
      <c r="W23" s="32" t="s">
        <v>152</v>
      </c>
      <c r="X23" s="32" t="s">
        <v>152</v>
      </c>
      <c r="Y23" s="32" t="s">
        <v>152</v>
      </c>
      <c r="Z23" s="32" t="s">
        <v>152</v>
      </c>
      <c r="AA23" s="32" t="s">
        <v>152</v>
      </c>
    </row>
    <row r="24" spans="1:27" s="30" customFormat="1" x14ac:dyDescent="0.35">
      <c r="A24" s="31" t="s">
        <v>119</v>
      </c>
      <c r="B24" s="31" t="s">
        <v>63</v>
      </c>
      <c r="C24" s="32">
        <v>1.138305095106533E-4</v>
      </c>
      <c r="D24" s="32">
        <v>2.4617135444603905E-7</v>
      </c>
      <c r="E24" s="32">
        <v>5.1071290998459541E-5</v>
      </c>
      <c r="F24" s="32">
        <v>2.0350303294789092E-4</v>
      </c>
      <c r="G24" s="32">
        <v>2.7983127185951947E-7</v>
      </c>
      <c r="H24" s="32">
        <v>2.5112867462077177E-7</v>
      </c>
      <c r="I24" s="32">
        <v>2.6496985942215168E-7</v>
      </c>
      <c r="J24" s="32">
        <v>2.7400749944057766E-7</v>
      </c>
      <c r="K24" s="32">
        <v>2.6820760069660717E-7</v>
      </c>
      <c r="L24" s="32">
        <v>3.094681278072006E-7</v>
      </c>
      <c r="M24" s="32">
        <v>2.8725399322302384E-7</v>
      </c>
      <c r="N24" s="32">
        <v>4.6262749641685978E-4</v>
      </c>
      <c r="O24" s="32">
        <v>4.0760317940103719E-7</v>
      </c>
      <c r="P24" s="32">
        <v>3.6202041138489528E-7</v>
      </c>
      <c r="Q24" s="32">
        <v>1.6461227795024427E-4</v>
      </c>
      <c r="R24" s="32">
        <v>1.232632961674335E-3</v>
      </c>
      <c r="S24" s="32">
        <v>1.9620830067428111E-3</v>
      </c>
      <c r="T24" s="32">
        <v>3.3665380670999549E-7</v>
      </c>
      <c r="U24" s="32">
        <v>7.414410197884979E-3</v>
      </c>
      <c r="V24" s="32">
        <v>4.2124874083203463E-3</v>
      </c>
      <c r="W24" s="32">
        <v>7.6138562975287555E-3</v>
      </c>
      <c r="X24" s="32">
        <v>1.1348063033676701E-2</v>
      </c>
      <c r="Y24" s="32">
        <v>4.2156262477785957E-2</v>
      </c>
      <c r="Z24" s="32">
        <v>3.7732678106058272E-2</v>
      </c>
      <c r="AA24" s="32">
        <v>2.9200521286481564E-2</v>
      </c>
    </row>
    <row r="25" spans="1:27" s="30" customFormat="1" x14ac:dyDescent="0.35">
      <c r="A25" s="31" t="s">
        <v>119</v>
      </c>
      <c r="B25" s="31" t="s">
        <v>62</v>
      </c>
      <c r="C25" s="32">
        <v>8.8967574483475656E-2</v>
      </c>
      <c r="D25" s="32">
        <v>0.10853030295221301</v>
      </c>
      <c r="E25" s="32">
        <v>0.10536600497310004</v>
      </c>
      <c r="F25" s="32">
        <v>0.1338155790948958</v>
      </c>
      <c r="G25" s="32">
        <v>0.14787844206338444</v>
      </c>
      <c r="H25" s="32">
        <v>0.15084501876215015</v>
      </c>
      <c r="I25" s="32">
        <v>0.15517261313802613</v>
      </c>
      <c r="J25" s="32">
        <v>0.18932547059089469</v>
      </c>
      <c r="K25" s="32">
        <v>0.1600428839459288</v>
      </c>
      <c r="L25" s="32">
        <v>0.14749286152176858</v>
      </c>
      <c r="M25" s="32">
        <v>0.14112053573850536</v>
      </c>
      <c r="N25" s="32">
        <v>0.13499729056467291</v>
      </c>
      <c r="O25" s="32">
        <v>0.15082407161264069</v>
      </c>
      <c r="P25" s="32">
        <v>0.15884471739228717</v>
      </c>
      <c r="Q25" s="32">
        <v>0.15091130204801298</v>
      </c>
      <c r="R25" s="32">
        <v>0.15199434287264343</v>
      </c>
      <c r="S25" s="32">
        <v>0.18793699082236986</v>
      </c>
      <c r="T25" s="32">
        <v>0.15241722048917217</v>
      </c>
      <c r="U25" s="32">
        <v>0.13756181762285818</v>
      </c>
      <c r="V25" s="32">
        <v>0.12392094805370944</v>
      </c>
      <c r="W25" s="32">
        <v>0.12408560246846596</v>
      </c>
      <c r="X25" s="32">
        <v>0.14574798770287983</v>
      </c>
      <c r="Y25" s="32">
        <v>0.14267020453004198</v>
      </c>
      <c r="Z25" s="32">
        <v>0.13691349220127491</v>
      </c>
      <c r="AA25" s="32">
        <v>0.13989671300691714</v>
      </c>
    </row>
    <row r="26" spans="1:27" s="30" customFormat="1" x14ac:dyDescent="0.35">
      <c r="A26" s="31" t="s">
        <v>119</v>
      </c>
      <c r="B26" s="31" t="s">
        <v>66</v>
      </c>
      <c r="C26" s="32">
        <v>0.33568923698343756</v>
      </c>
      <c r="D26" s="32">
        <v>0.34921032348192549</v>
      </c>
      <c r="E26" s="32">
        <v>0.32678841497843142</v>
      </c>
      <c r="F26" s="32">
        <v>0.30894865748276251</v>
      </c>
      <c r="G26" s="32">
        <v>0.34943323826553752</v>
      </c>
      <c r="H26" s="32">
        <v>0.35394785172921034</v>
      </c>
      <c r="I26" s="32">
        <v>0.348083960402856</v>
      </c>
      <c r="J26" s="32">
        <v>0.30637088181484462</v>
      </c>
      <c r="K26" s="32">
        <v>0.28532694594354452</v>
      </c>
      <c r="L26" s="32">
        <v>0.29869362560627849</v>
      </c>
      <c r="M26" s="32">
        <v>0.3014611497290301</v>
      </c>
      <c r="N26" s="32">
        <v>0.29988676709355755</v>
      </c>
      <c r="O26" s="32">
        <v>0.28836190224233033</v>
      </c>
      <c r="P26" s="32">
        <v>0.30941390753190867</v>
      </c>
      <c r="Q26" s="32">
        <v>0.31899847716695179</v>
      </c>
      <c r="R26" s="32">
        <v>0.32042188624877183</v>
      </c>
      <c r="S26" s="32">
        <v>0.30511953555074434</v>
      </c>
      <c r="T26" s="32">
        <v>0.2773716536507681</v>
      </c>
      <c r="U26" s="32">
        <v>0.27879934072564383</v>
      </c>
      <c r="V26" s="32">
        <v>0.26302468313359861</v>
      </c>
      <c r="W26" s="32">
        <v>0.27794215538179762</v>
      </c>
      <c r="X26" s="32">
        <v>0.26992858328734998</v>
      </c>
      <c r="Y26" s="32">
        <v>0.2838089761301148</v>
      </c>
      <c r="Z26" s="32">
        <v>0.28083439433334922</v>
      </c>
      <c r="AA26" s="32">
        <v>0.29045908300773654</v>
      </c>
    </row>
    <row r="27" spans="1:27" s="30" customFormat="1" x14ac:dyDescent="0.35">
      <c r="A27" s="31" t="s">
        <v>119</v>
      </c>
      <c r="B27" s="31" t="s">
        <v>65</v>
      </c>
      <c r="C27" s="32">
        <v>0.26290100784186998</v>
      </c>
      <c r="D27" s="32">
        <v>0.27081035681864674</v>
      </c>
      <c r="E27" s="32">
        <v>0.26780035922861445</v>
      </c>
      <c r="F27" s="32">
        <v>0.28645544965809183</v>
      </c>
      <c r="G27" s="32">
        <v>0.28016348181059897</v>
      </c>
      <c r="H27" s="32">
        <v>0.30530702825230094</v>
      </c>
      <c r="I27" s="32">
        <v>0.3082950229135949</v>
      </c>
      <c r="J27" s="32">
        <v>0.2758255716859821</v>
      </c>
      <c r="K27" s="32">
        <v>0.28255644080715242</v>
      </c>
      <c r="L27" s="32">
        <v>0.29926734180032855</v>
      </c>
      <c r="M27" s="32">
        <v>0.30523042524130567</v>
      </c>
      <c r="N27" s="32">
        <v>0.29882225008187685</v>
      </c>
      <c r="O27" s="32">
        <v>0.2904889444409024</v>
      </c>
      <c r="P27" s="32">
        <v>0.28186531406657178</v>
      </c>
      <c r="Q27" s="32">
        <v>0.30437632716114621</v>
      </c>
      <c r="R27" s="32">
        <v>0.30487214705871979</v>
      </c>
      <c r="S27" s="32">
        <v>0.27536451509940801</v>
      </c>
      <c r="T27" s="32">
        <v>0.28252473032794856</v>
      </c>
      <c r="U27" s="32">
        <v>0.29773991017511414</v>
      </c>
      <c r="V27" s="32">
        <v>0.297085861176135</v>
      </c>
      <c r="W27" s="32">
        <v>0.29539917652791003</v>
      </c>
      <c r="X27" s="32">
        <v>0.28675941569293334</v>
      </c>
      <c r="Y27" s="32">
        <v>0.27954760653625094</v>
      </c>
      <c r="Z27" s="32">
        <v>0.29584424473376697</v>
      </c>
      <c r="AA27" s="32">
        <v>0.29629423796092214</v>
      </c>
    </row>
    <row r="28" spans="1:27" s="30" customFormat="1" x14ac:dyDescent="0.35">
      <c r="A28" s="31" t="s">
        <v>119</v>
      </c>
      <c r="B28" s="31" t="s">
        <v>34</v>
      </c>
      <c r="C28" s="32" t="s">
        <v>152</v>
      </c>
      <c r="D28" s="32" t="s">
        <v>152</v>
      </c>
      <c r="E28" s="32" t="s">
        <v>152</v>
      </c>
      <c r="F28" s="32" t="s">
        <v>152</v>
      </c>
      <c r="G28" s="32" t="s">
        <v>152</v>
      </c>
      <c r="H28" s="32">
        <v>0.11647460809684529</v>
      </c>
      <c r="I28" s="32">
        <v>0.11798423913118866</v>
      </c>
      <c r="J28" s="32">
        <v>0.11812868037872321</v>
      </c>
      <c r="K28" s="32">
        <v>0.11124230387428716</v>
      </c>
      <c r="L28" s="32">
        <v>0.11650465789685502</v>
      </c>
      <c r="M28" s="32">
        <v>0.11810720123830004</v>
      </c>
      <c r="N28" s="32">
        <v>0.12248744512020139</v>
      </c>
      <c r="O28" s="32">
        <v>0.11715004927205799</v>
      </c>
      <c r="P28" s="32">
        <v>0.11445966588407677</v>
      </c>
      <c r="Q28" s="32">
        <v>0.12482978653678432</v>
      </c>
      <c r="R28" s="32">
        <v>0.12625561808767985</v>
      </c>
      <c r="S28" s="32">
        <v>0.12012892449602573</v>
      </c>
      <c r="T28" s="32">
        <v>0.11806517393659188</v>
      </c>
      <c r="U28" s="32">
        <v>0.12324419417036918</v>
      </c>
      <c r="V28" s="32">
        <v>0.11938434580605382</v>
      </c>
      <c r="W28" s="32">
        <v>0.12415631309543307</v>
      </c>
      <c r="X28" s="32">
        <v>0.12109038024840789</v>
      </c>
      <c r="Y28" s="32">
        <v>0.11916753180930353</v>
      </c>
      <c r="Z28" s="32">
        <v>0.12429541356989735</v>
      </c>
      <c r="AA28" s="32">
        <v>0.12853721896918549</v>
      </c>
    </row>
    <row r="29" spans="1:27" s="30" customFormat="1" x14ac:dyDescent="0.35">
      <c r="A29" s="31" t="s">
        <v>119</v>
      </c>
      <c r="B29" s="31" t="s">
        <v>70</v>
      </c>
      <c r="C29" s="32">
        <v>3.4958154014459622E-3</v>
      </c>
      <c r="D29" s="32">
        <v>6.5045213565449012E-2</v>
      </c>
      <c r="E29" s="32">
        <v>7.7896349885844748E-2</v>
      </c>
      <c r="F29" s="32">
        <v>9.1773495632862329E-2</v>
      </c>
      <c r="G29" s="32">
        <v>0.14155026245746816</v>
      </c>
      <c r="H29" s="32">
        <v>0.20703800578025877</v>
      </c>
      <c r="I29" s="32">
        <v>0.20668809952715761</v>
      </c>
      <c r="J29" s="32">
        <v>0.21864010255491828</v>
      </c>
      <c r="K29" s="32">
        <v>0.20852122920931004</v>
      </c>
      <c r="L29" s="32">
        <v>0.2199102823757374</v>
      </c>
      <c r="M29" s="32">
        <v>0.20387251127126743</v>
      </c>
      <c r="N29" s="32">
        <v>0.23278475463076972</v>
      </c>
      <c r="O29" s="32">
        <v>0.19935239244029196</v>
      </c>
      <c r="P29" s="32">
        <v>0.20810413705981248</v>
      </c>
      <c r="Q29" s="32">
        <v>0.248638129396659</v>
      </c>
      <c r="R29" s="32">
        <v>0.2374574607794773</v>
      </c>
      <c r="S29" s="32">
        <v>0.26265863537712769</v>
      </c>
      <c r="T29" s="32">
        <v>0.23266291284406471</v>
      </c>
      <c r="U29" s="32">
        <v>0.24573684502300755</v>
      </c>
      <c r="V29" s="32">
        <v>0.20881606642216241</v>
      </c>
      <c r="W29" s="32">
        <v>0.23797612540613666</v>
      </c>
      <c r="X29" s="32">
        <v>0.24019689771393796</v>
      </c>
      <c r="Y29" s="32">
        <v>0.2173633576601097</v>
      </c>
      <c r="Z29" s="32">
        <v>0.21827562992793897</v>
      </c>
      <c r="AA29" s="32">
        <v>0.23250740074403914</v>
      </c>
    </row>
    <row r="30" spans="1:27" s="30" customFormat="1" x14ac:dyDescent="0.35">
      <c r="A30" s="31" t="s">
        <v>119</v>
      </c>
      <c r="B30" s="31" t="s">
        <v>52</v>
      </c>
      <c r="C30" s="32">
        <v>2.8784410176841975E-2</v>
      </c>
      <c r="D30" s="32">
        <v>5.6439705128142094E-2</v>
      </c>
      <c r="E30" s="32">
        <v>6.8422197610545882E-2</v>
      </c>
      <c r="F30" s="32">
        <v>6.7743100449517674E-2</v>
      </c>
      <c r="G30" s="32">
        <v>7.0321317082152113E-2</v>
      </c>
      <c r="H30" s="32">
        <v>8.5082820514187446E-2</v>
      </c>
      <c r="I30" s="32">
        <v>8.6520813637594535E-2</v>
      </c>
      <c r="J30" s="32">
        <v>8.6959343316691917E-2</v>
      </c>
      <c r="K30" s="32">
        <v>8.3802962897621375E-2</v>
      </c>
      <c r="L30" s="32">
        <v>8.544645765795969E-2</v>
      </c>
      <c r="M30" s="32">
        <v>8.6622434213089114E-2</v>
      </c>
      <c r="N30" s="32">
        <v>9.0389616534928399E-2</v>
      </c>
      <c r="O30" s="32">
        <v>8.8708011478042012E-2</v>
      </c>
      <c r="P30" s="32">
        <v>8.4746799506888945E-2</v>
      </c>
      <c r="Q30" s="32">
        <v>9.0035047831187681E-2</v>
      </c>
      <c r="R30" s="32">
        <v>9.1072004809438514E-2</v>
      </c>
      <c r="S30" s="32">
        <v>8.867950025924265E-2</v>
      </c>
      <c r="T30" s="32">
        <v>8.8638747972656598E-2</v>
      </c>
      <c r="U30" s="32">
        <v>8.9817090392253704E-2</v>
      </c>
      <c r="V30" s="32">
        <v>9.2055068108071278E-2</v>
      </c>
      <c r="W30" s="32">
        <v>9.119057416663702E-2</v>
      </c>
      <c r="X30" s="32">
        <v>9.18012083827663E-2</v>
      </c>
      <c r="Y30" s="32">
        <v>8.8262856972079348E-2</v>
      </c>
      <c r="Z30" s="32">
        <v>9.4099534642948887E-2</v>
      </c>
      <c r="AA30" s="32">
        <v>9.4939325959007406E-2</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2">
        <v>0.52432664149800456</v>
      </c>
      <c r="D34" s="32">
        <v>0.35631177560724531</v>
      </c>
      <c r="E34" s="32">
        <v>0.35675678589548449</v>
      </c>
      <c r="F34" s="32">
        <v>0.36162087669940995</v>
      </c>
      <c r="G34" s="32">
        <v>0.34211453386018559</v>
      </c>
      <c r="H34" s="32">
        <v>0.33360673633425403</v>
      </c>
      <c r="I34" s="32">
        <v>0.31861004575018326</v>
      </c>
      <c r="J34" s="32">
        <v>0.3292663740381504</v>
      </c>
      <c r="K34" s="32">
        <v>0.33068590688399507</v>
      </c>
      <c r="L34" s="32">
        <v>0.34812513034428916</v>
      </c>
      <c r="M34" s="32">
        <v>0.34004638627391442</v>
      </c>
      <c r="N34" s="32">
        <v>0.33855334983406182</v>
      </c>
      <c r="O34" s="32">
        <v>0.35935000861109906</v>
      </c>
      <c r="P34" s="32">
        <v>0.32546014340971613</v>
      </c>
      <c r="Q34" s="32">
        <v>0.35781885195018615</v>
      </c>
      <c r="R34" s="32">
        <v>0.35982097115491696</v>
      </c>
      <c r="S34" s="32">
        <v>0.35928086293868899</v>
      </c>
      <c r="T34" s="32">
        <v>0.37168331309510416</v>
      </c>
      <c r="U34" s="32">
        <v>0.38358038245975357</v>
      </c>
      <c r="V34" s="32">
        <v>0.39125439890734026</v>
      </c>
      <c r="W34" s="32">
        <v>0.33728677198083512</v>
      </c>
      <c r="X34" s="32">
        <v>0.37559179269934279</v>
      </c>
      <c r="Y34" s="32">
        <v>0.35321165099977753</v>
      </c>
      <c r="Z34" s="32">
        <v>0.36056092553420044</v>
      </c>
      <c r="AA34" s="32">
        <v>0.35597919344348183</v>
      </c>
    </row>
    <row r="35" spans="1:27" s="30" customFormat="1" x14ac:dyDescent="0.35">
      <c r="A35" s="31" t="s">
        <v>120</v>
      </c>
      <c r="B35" s="31" t="s">
        <v>68</v>
      </c>
      <c r="C35" s="32" t="s">
        <v>152</v>
      </c>
      <c r="D35" s="32" t="s">
        <v>152</v>
      </c>
      <c r="E35" s="32" t="s">
        <v>152</v>
      </c>
      <c r="F35" s="32" t="s">
        <v>152</v>
      </c>
      <c r="G35" s="32" t="s">
        <v>152</v>
      </c>
      <c r="H35" s="32" t="s">
        <v>152</v>
      </c>
      <c r="I35" s="32" t="s">
        <v>152</v>
      </c>
      <c r="J35" s="32" t="s">
        <v>152</v>
      </c>
      <c r="K35" s="32" t="s">
        <v>152</v>
      </c>
      <c r="L35" s="32" t="s">
        <v>152</v>
      </c>
      <c r="M35" s="32" t="s">
        <v>152</v>
      </c>
      <c r="N35" s="32" t="s">
        <v>152</v>
      </c>
      <c r="O35" s="32" t="s">
        <v>152</v>
      </c>
      <c r="P35" s="32" t="s">
        <v>152</v>
      </c>
      <c r="Q35" s="32" t="s">
        <v>152</v>
      </c>
      <c r="R35" s="32" t="s">
        <v>152</v>
      </c>
      <c r="S35" s="32" t="s">
        <v>152</v>
      </c>
      <c r="T35" s="32" t="s">
        <v>152</v>
      </c>
      <c r="U35" s="32" t="s">
        <v>152</v>
      </c>
      <c r="V35" s="32" t="s">
        <v>152</v>
      </c>
      <c r="W35" s="32" t="s">
        <v>152</v>
      </c>
      <c r="X35" s="32" t="s">
        <v>152</v>
      </c>
      <c r="Y35" s="32" t="s">
        <v>152</v>
      </c>
      <c r="Z35" s="32" t="s">
        <v>152</v>
      </c>
      <c r="AA35" s="32" t="s">
        <v>152</v>
      </c>
    </row>
    <row r="36" spans="1:27" s="30" customFormat="1" x14ac:dyDescent="0.35">
      <c r="A36" s="31" t="s">
        <v>120</v>
      </c>
      <c r="B36" s="31" t="s">
        <v>18</v>
      </c>
      <c r="C36" s="32">
        <v>0.77016918633008435</v>
      </c>
      <c r="D36" s="32">
        <v>0.44280137688343718</v>
      </c>
      <c r="E36" s="32">
        <v>0.46190829779825537</v>
      </c>
      <c r="F36" s="32">
        <v>0.51026407234106474</v>
      </c>
      <c r="G36" s="32">
        <v>0.32057895953867566</v>
      </c>
      <c r="H36" s="32">
        <v>0.14918141723872269</v>
      </c>
      <c r="I36" s="32">
        <v>0.15041045372384387</v>
      </c>
      <c r="J36" s="32">
        <v>0.16237654181359426</v>
      </c>
      <c r="K36" s="32">
        <v>0.1198530319150037</v>
      </c>
      <c r="L36" s="32">
        <v>0.14747488616233378</v>
      </c>
      <c r="M36" s="32">
        <v>0.16894783743299785</v>
      </c>
      <c r="N36" s="32">
        <v>0.19098233839182122</v>
      </c>
      <c r="O36" s="32">
        <v>0.23772186132404569</v>
      </c>
      <c r="P36" s="32">
        <v>0.18281444372948105</v>
      </c>
      <c r="Q36" s="32">
        <v>0.19507240891455493</v>
      </c>
      <c r="R36" s="32">
        <v>0.19677627877302178</v>
      </c>
      <c r="S36" s="32">
        <v>0.19619816356677286</v>
      </c>
      <c r="T36" s="32">
        <v>0.22177020210034015</v>
      </c>
      <c r="U36" s="32">
        <v>0.24634250716750911</v>
      </c>
      <c r="V36" s="32">
        <v>0.26562273392843422</v>
      </c>
      <c r="W36" s="32">
        <v>0.24519946329260103</v>
      </c>
      <c r="X36" s="32">
        <v>0.27006424527877537</v>
      </c>
      <c r="Y36" s="32">
        <v>0.24741118510495072</v>
      </c>
      <c r="Z36" s="32">
        <v>0.23144302680723744</v>
      </c>
      <c r="AA36" s="32">
        <v>0.33827791281615377</v>
      </c>
    </row>
    <row r="37" spans="1:27" s="30" customFormat="1" x14ac:dyDescent="0.35">
      <c r="A37" s="31" t="s">
        <v>120</v>
      </c>
      <c r="B37" s="31" t="s">
        <v>30</v>
      </c>
      <c r="C37" s="32" t="s">
        <v>152</v>
      </c>
      <c r="D37" s="32" t="s">
        <v>152</v>
      </c>
      <c r="E37" s="32" t="s">
        <v>152</v>
      </c>
      <c r="F37" s="32" t="s">
        <v>152</v>
      </c>
      <c r="G37" s="32" t="s">
        <v>152</v>
      </c>
      <c r="H37" s="32" t="s">
        <v>152</v>
      </c>
      <c r="I37" s="32" t="s">
        <v>152</v>
      </c>
      <c r="J37" s="32" t="s">
        <v>152</v>
      </c>
      <c r="K37" s="32" t="s">
        <v>152</v>
      </c>
      <c r="L37" s="32" t="s">
        <v>152</v>
      </c>
      <c r="M37" s="32" t="s">
        <v>152</v>
      </c>
      <c r="N37" s="32" t="s">
        <v>152</v>
      </c>
      <c r="O37" s="32" t="s">
        <v>152</v>
      </c>
      <c r="P37" s="32" t="s">
        <v>152</v>
      </c>
      <c r="Q37" s="32" t="s">
        <v>152</v>
      </c>
      <c r="R37" s="32" t="s">
        <v>152</v>
      </c>
      <c r="S37" s="32" t="s">
        <v>152</v>
      </c>
      <c r="T37" s="32" t="s">
        <v>152</v>
      </c>
      <c r="U37" s="32" t="s">
        <v>152</v>
      </c>
      <c r="V37" s="32" t="s">
        <v>152</v>
      </c>
      <c r="W37" s="32" t="s">
        <v>152</v>
      </c>
      <c r="X37" s="32" t="s">
        <v>152</v>
      </c>
      <c r="Y37" s="32" t="s">
        <v>152</v>
      </c>
      <c r="Z37" s="32" t="s">
        <v>152</v>
      </c>
      <c r="AA37" s="32" t="s">
        <v>152</v>
      </c>
    </row>
    <row r="38" spans="1:27" s="30" customFormat="1" x14ac:dyDescent="0.35">
      <c r="A38" s="31" t="s">
        <v>120</v>
      </c>
      <c r="B38" s="31" t="s">
        <v>63</v>
      </c>
      <c r="C38" s="32">
        <v>3.259995592193653E-3</v>
      </c>
      <c r="D38" s="32">
        <v>2.6824657496392947E-7</v>
      </c>
      <c r="E38" s="32">
        <v>2.8212012469806687E-7</v>
      </c>
      <c r="F38" s="32">
        <v>2.9870089201851138E-7</v>
      </c>
      <c r="G38" s="32">
        <v>2.0824665432301492E-7</v>
      </c>
      <c r="H38" s="32">
        <v>2.003990297678905E-7</v>
      </c>
      <c r="I38" s="32">
        <v>1.9887517985607659E-7</v>
      </c>
      <c r="J38" s="32">
        <v>2.1233423103651058E-7</v>
      </c>
      <c r="K38" s="32">
        <v>2.158285662855188E-7</v>
      </c>
      <c r="L38" s="32">
        <v>2.5357258986236793E-7</v>
      </c>
      <c r="M38" s="32">
        <v>2.6031152136813634E-7</v>
      </c>
      <c r="N38" s="32">
        <v>7.2266008741922458E-5</v>
      </c>
      <c r="O38" s="32">
        <v>3.0633369736647154E-7</v>
      </c>
      <c r="P38" s="32">
        <v>2.0265374471474967E-7</v>
      </c>
      <c r="Q38" s="32">
        <v>2.0584941674693814E-7</v>
      </c>
      <c r="R38" s="32">
        <v>5.2490735493679417E-4</v>
      </c>
      <c r="S38" s="32">
        <v>3.1964170323870449E-3</v>
      </c>
      <c r="T38" s="32">
        <v>2.3269963439724517E-7</v>
      </c>
      <c r="U38" s="32">
        <v>8.236833979211159E-3</v>
      </c>
      <c r="V38" s="32">
        <v>3.0030419814029209E-3</v>
      </c>
      <c r="W38" s="32">
        <v>3.1047899543659202E-3</v>
      </c>
      <c r="X38" s="32">
        <v>5.5732408808373407E-3</v>
      </c>
      <c r="Y38" s="32">
        <v>4.5297846795896417E-3</v>
      </c>
      <c r="Z38" s="32">
        <v>9.0506700981949541E-3</v>
      </c>
      <c r="AA38" s="32">
        <v>1.9683016069587923E-2</v>
      </c>
    </row>
    <row r="39" spans="1:27" s="30" customFormat="1" x14ac:dyDescent="0.35">
      <c r="A39" s="31" t="s">
        <v>120</v>
      </c>
      <c r="B39" s="31" t="s">
        <v>62</v>
      </c>
      <c r="C39" s="32">
        <v>0.52552967060921907</v>
      </c>
      <c r="D39" s="32">
        <v>0.52426925882399833</v>
      </c>
      <c r="E39" s="32">
        <v>0.52492745672246455</v>
      </c>
      <c r="F39" s="32">
        <v>0.52325517219600959</v>
      </c>
      <c r="G39" s="32">
        <v>0.51619883470269101</v>
      </c>
      <c r="H39" s="32">
        <v>0.49510057750432918</v>
      </c>
      <c r="I39" s="32">
        <v>0.49656219166292337</v>
      </c>
      <c r="J39" s="32">
        <v>0.50235298637717274</v>
      </c>
      <c r="K39" s="32">
        <v>0.50024035771149999</v>
      </c>
      <c r="L39" s="32">
        <v>0.49804367812323969</v>
      </c>
      <c r="M39" s="32">
        <v>0.50348279377007221</v>
      </c>
      <c r="N39" s="32">
        <v>0.48998103663347686</v>
      </c>
      <c r="O39" s="32">
        <v>0.50030219929575115</v>
      </c>
      <c r="P39" s="32">
        <v>0.46548758207939894</v>
      </c>
      <c r="Q39" s="32">
        <v>0.48473702609141561</v>
      </c>
      <c r="R39" s="32">
        <v>0.47824607168667277</v>
      </c>
      <c r="S39" s="32">
        <v>0.34800702227756852</v>
      </c>
      <c r="T39" s="32">
        <v>0.32059870969973708</v>
      </c>
      <c r="U39" s="32">
        <v>0.31569465199944652</v>
      </c>
      <c r="V39" s="32">
        <v>0.30124934274249343</v>
      </c>
      <c r="W39" s="32">
        <v>0.33411680157741802</v>
      </c>
      <c r="X39" s="32" t="s">
        <v>152</v>
      </c>
      <c r="Y39" s="32" t="s">
        <v>152</v>
      </c>
      <c r="Z39" s="32" t="s">
        <v>152</v>
      </c>
      <c r="AA39" s="32" t="s">
        <v>152</v>
      </c>
    </row>
    <row r="40" spans="1:27" s="30" customFormat="1" x14ac:dyDescent="0.35">
      <c r="A40" s="31" t="s">
        <v>120</v>
      </c>
      <c r="B40" s="31" t="s">
        <v>66</v>
      </c>
      <c r="C40" s="32">
        <v>0.36450319256056807</v>
      </c>
      <c r="D40" s="32">
        <v>0.39687866609431649</v>
      </c>
      <c r="E40" s="32">
        <v>0.3635131802212152</v>
      </c>
      <c r="F40" s="32">
        <v>0.32550655119264438</v>
      </c>
      <c r="G40" s="32">
        <v>0.3610412344051549</v>
      </c>
      <c r="H40" s="32">
        <v>0.35836052973013199</v>
      </c>
      <c r="I40" s="32">
        <v>0.38423608080341176</v>
      </c>
      <c r="J40" s="32">
        <v>0.37652736155653316</v>
      </c>
      <c r="K40" s="32">
        <v>0.36436115857129425</v>
      </c>
      <c r="L40" s="32">
        <v>0.36951203758063528</v>
      </c>
      <c r="M40" s="32">
        <v>0.33668496626039263</v>
      </c>
      <c r="N40" s="32">
        <v>0.30924508468946943</v>
      </c>
      <c r="O40" s="32">
        <v>0.28174456012435745</v>
      </c>
      <c r="P40" s="32">
        <v>0.3243609427180737</v>
      </c>
      <c r="Q40" s="32">
        <v>0.33272252607758823</v>
      </c>
      <c r="R40" s="32">
        <v>0.36126064668256908</v>
      </c>
      <c r="S40" s="32">
        <v>0.35483604956488024</v>
      </c>
      <c r="T40" s="32">
        <v>0.35513019240173516</v>
      </c>
      <c r="U40" s="32">
        <v>0.3505586122315702</v>
      </c>
      <c r="V40" s="32">
        <v>0.29290059865815582</v>
      </c>
      <c r="W40" s="32">
        <v>0.29708208031419081</v>
      </c>
      <c r="X40" s="32">
        <v>0.2690764387192357</v>
      </c>
      <c r="Y40" s="32">
        <v>0.30575176899203671</v>
      </c>
      <c r="Z40" s="32">
        <v>0.28954674917136219</v>
      </c>
      <c r="AA40" s="32">
        <v>0.31524308334781814</v>
      </c>
    </row>
    <row r="41" spans="1:27" s="30" customFormat="1" x14ac:dyDescent="0.35">
      <c r="A41" s="31" t="s">
        <v>120</v>
      </c>
      <c r="B41" s="31" t="s">
        <v>65</v>
      </c>
      <c r="C41" s="32">
        <v>0.30285407869748443</v>
      </c>
      <c r="D41" s="32">
        <v>0.31017641459705636</v>
      </c>
      <c r="E41" s="32">
        <v>0.31177860735246427</v>
      </c>
      <c r="F41" s="32">
        <v>0.29766931566689486</v>
      </c>
      <c r="G41" s="32">
        <v>0.29155174971931963</v>
      </c>
      <c r="H41" s="32">
        <v>0.31011272483652674</v>
      </c>
      <c r="I41" s="32">
        <v>0.30937348473920478</v>
      </c>
      <c r="J41" s="32">
        <v>0.25768680363469304</v>
      </c>
      <c r="K41" s="32">
        <v>0.2850957919061578</v>
      </c>
      <c r="L41" s="32">
        <v>0.29686143498523188</v>
      </c>
      <c r="M41" s="32">
        <v>0.30996897002121071</v>
      </c>
      <c r="N41" s="32">
        <v>0.30503255085043829</v>
      </c>
      <c r="O41" s="32">
        <v>0.29600783559125393</v>
      </c>
      <c r="P41" s="32">
        <v>0.2913370799295173</v>
      </c>
      <c r="Q41" s="32">
        <v>0.30865141031545301</v>
      </c>
      <c r="R41" s="32">
        <v>0.30872948072280804</v>
      </c>
      <c r="S41" s="32">
        <v>0.26292011129772208</v>
      </c>
      <c r="T41" s="32">
        <v>0.28471838596710869</v>
      </c>
      <c r="U41" s="32">
        <v>0.29671810869390097</v>
      </c>
      <c r="V41" s="32">
        <v>0.30682324253537069</v>
      </c>
      <c r="W41" s="32">
        <v>0.30210225115232281</v>
      </c>
      <c r="X41" s="32">
        <v>0.29374622781690263</v>
      </c>
      <c r="Y41" s="32">
        <v>0.28939018585534837</v>
      </c>
      <c r="Z41" s="32">
        <v>0.30157977619245413</v>
      </c>
      <c r="AA41" s="32">
        <v>0.30377615401986879</v>
      </c>
    </row>
    <row r="42" spans="1:27" s="30" customFormat="1" x14ac:dyDescent="0.35">
      <c r="A42" s="31" t="s">
        <v>120</v>
      </c>
      <c r="B42" s="31" t="s">
        <v>34</v>
      </c>
      <c r="C42" s="32">
        <v>1.3287906788844015E-2</v>
      </c>
      <c r="D42" s="32">
        <v>5.3792363055806112E-2</v>
      </c>
      <c r="E42" s="32">
        <v>6.3046267274107809E-2</v>
      </c>
      <c r="F42" s="32">
        <v>6.1283368906266851E-2</v>
      </c>
      <c r="G42" s="32">
        <v>6.6884227064366447E-2</v>
      </c>
      <c r="H42" s="32">
        <v>0.10845516785795008</v>
      </c>
      <c r="I42" s="32">
        <v>0.10924927804979692</v>
      </c>
      <c r="J42" s="32">
        <v>0.10219564394442018</v>
      </c>
      <c r="K42" s="32">
        <v>0.10909014297392815</v>
      </c>
      <c r="L42" s="32">
        <v>0.1097959771286451</v>
      </c>
      <c r="M42" s="32">
        <v>0.10457474787481665</v>
      </c>
      <c r="N42" s="32">
        <v>0.11722351492921042</v>
      </c>
      <c r="O42" s="32">
        <v>0.11020424010775239</v>
      </c>
      <c r="P42" s="32">
        <v>0.10114157666689953</v>
      </c>
      <c r="Q42" s="32">
        <v>0.11490107493821741</v>
      </c>
      <c r="R42" s="32">
        <v>0.11584644300150089</v>
      </c>
      <c r="S42" s="32">
        <v>0.10455487812772982</v>
      </c>
      <c r="T42" s="32">
        <v>0.1123359423424667</v>
      </c>
      <c r="U42" s="32">
        <v>0.11395084562451668</v>
      </c>
      <c r="V42" s="32">
        <v>0.11957011113125907</v>
      </c>
      <c r="W42" s="32">
        <v>0.12060212928295845</v>
      </c>
      <c r="X42" s="32">
        <v>0.1197801515654555</v>
      </c>
      <c r="Y42" s="32">
        <v>0.11359774789023673</v>
      </c>
      <c r="Z42" s="32">
        <v>0.11587500013014766</v>
      </c>
      <c r="AA42" s="32">
        <v>0.11796297543181802</v>
      </c>
    </row>
    <row r="43" spans="1:27" s="30" customFormat="1" x14ac:dyDescent="0.35">
      <c r="A43" s="31" t="s">
        <v>120</v>
      </c>
      <c r="B43" s="31" t="s">
        <v>70</v>
      </c>
      <c r="C43" s="32">
        <v>5.5180617639990189E-3</v>
      </c>
      <c r="D43" s="32">
        <v>8.6073584074341097E-2</v>
      </c>
      <c r="E43" s="32">
        <v>0.10239011055034847</v>
      </c>
      <c r="F43" s="32">
        <v>9.7218993301967094E-2</v>
      </c>
      <c r="G43" s="32">
        <v>0.10561654215495823</v>
      </c>
      <c r="H43" s="32">
        <v>8.2226282803582587E-2</v>
      </c>
      <c r="I43" s="32">
        <v>8.234812381869866E-2</v>
      </c>
      <c r="J43" s="32">
        <v>8.9044787478598952E-2</v>
      </c>
      <c r="K43" s="32">
        <v>9.3259597264242933E-2</v>
      </c>
      <c r="L43" s="32">
        <v>0.10149608121067817</v>
      </c>
      <c r="M43" s="32">
        <v>8.0863559558813192E-2</v>
      </c>
      <c r="N43" s="32">
        <v>0.15621951837317383</v>
      </c>
      <c r="O43" s="32">
        <v>0.14963254284077643</v>
      </c>
      <c r="P43" s="32">
        <v>0.12669064181975864</v>
      </c>
      <c r="Q43" s="32">
        <v>0.15132382160909535</v>
      </c>
      <c r="R43" s="32">
        <v>0.1475536055681807</v>
      </c>
      <c r="S43" s="32">
        <v>0.18331907727803234</v>
      </c>
      <c r="T43" s="32">
        <v>0.18719097702851278</v>
      </c>
      <c r="U43" s="32">
        <v>0.19171807756184583</v>
      </c>
      <c r="V43" s="32">
        <v>0.20366238734959044</v>
      </c>
      <c r="W43" s="32">
        <v>0.22278493164205046</v>
      </c>
      <c r="X43" s="32">
        <v>0.22745919562639302</v>
      </c>
      <c r="Y43" s="32">
        <v>0.20085743091101751</v>
      </c>
      <c r="Z43" s="32">
        <v>0.21221896517995822</v>
      </c>
      <c r="AA43" s="32">
        <v>0.21396481341101498</v>
      </c>
    </row>
    <row r="44" spans="1:27" s="30" customFormat="1" x14ac:dyDescent="0.35">
      <c r="A44" s="31" t="s">
        <v>120</v>
      </c>
      <c r="B44" s="31" t="s">
        <v>52</v>
      </c>
      <c r="C44" s="32">
        <v>6.2843695370926086E-2</v>
      </c>
      <c r="D44" s="32">
        <v>7.8959589083047427E-2</v>
      </c>
      <c r="E44" s="32">
        <v>8.7155210264977689E-2</v>
      </c>
      <c r="F44" s="32">
        <v>8.4752988879897614E-2</v>
      </c>
      <c r="G44" s="32">
        <v>8.9428581973414675E-2</v>
      </c>
      <c r="H44" s="32">
        <v>8.8739906909153968E-2</v>
      </c>
      <c r="I44" s="32">
        <v>9.0192696762071936E-2</v>
      </c>
      <c r="J44" s="32">
        <v>8.6461859437369559E-2</v>
      </c>
      <c r="K44" s="32">
        <v>8.941151629664619E-2</v>
      </c>
      <c r="L44" s="32">
        <v>8.8278075391935537E-2</v>
      </c>
      <c r="M44" s="32">
        <v>8.5749408745516856E-2</v>
      </c>
      <c r="N44" s="32">
        <v>9.1067927840510307E-2</v>
      </c>
      <c r="O44" s="32">
        <v>8.8599196652593304E-2</v>
      </c>
      <c r="P44" s="32">
        <v>8.6853279227700378E-2</v>
      </c>
      <c r="Q44" s="32">
        <v>8.8553928089591505E-2</v>
      </c>
      <c r="R44" s="32">
        <v>9.1348284748245204E-2</v>
      </c>
      <c r="S44" s="32">
        <v>8.3909970251732177E-2</v>
      </c>
      <c r="T44" s="32">
        <v>8.7102448639958516E-2</v>
      </c>
      <c r="U44" s="32">
        <v>8.8885814884307301E-2</v>
      </c>
      <c r="V44" s="32">
        <v>9.110252794576125E-2</v>
      </c>
      <c r="W44" s="32">
        <v>9.0238112121852204E-2</v>
      </c>
      <c r="X44" s="32">
        <v>9.173647364684262E-2</v>
      </c>
      <c r="Y44" s="32">
        <v>8.8978146241613029E-2</v>
      </c>
      <c r="Z44" s="32">
        <v>8.9372738897034718E-2</v>
      </c>
      <c r="AA44" s="32">
        <v>9.1283938797094455E-2</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2" t="s">
        <v>152</v>
      </c>
      <c r="D48" s="32" t="s">
        <v>152</v>
      </c>
      <c r="E48" s="32" t="s">
        <v>152</v>
      </c>
      <c r="F48" s="32" t="s">
        <v>152</v>
      </c>
      <c r="G48" s="32" t="s">
        <v>152</v>
      </c>
      <c r="H48" s="32" t="s">
        <v>152</v>
      </c>
      <c r="I48" s="32" t="s">
        <v>152</v>
      </c>
      <c r="J48" s="32" t="s">
        <v>152</v>
      </c>
      <c r="K48" s="32" t="s">
        <v>152</v>
      </c>
      <c r="L48" s="32" t="s">
        <v>152</v>
      </c>
      <c r="M48" s="32" t="s">
        <v>152</v>
      </c>
      <c r="N48" s="32" t="s">
        <v>152</v>
      </c>
      <c r="O48" s="32" t="s">
        <v>152</v>
      </c>
      <c r="P48" s="32" t="s">
        <v>152</v>
      </c>
      <c r="Q48" s="32" t="s">
        <v>152</v>
      </c>
      <c r="R48" s="32" t="s">
        <v>152</v>
      </c>
      <c r="S48" s="32" t="s">
        <v>152</v>
      </c>
      <c r="T48" s="32" t="s">
        <v>152</v>
      </c>
      <c r="U48" s="32" t="s">
        <v>152</v>
      </c>
      <c r="V48" s="32" t="s">
        <v>152</v>
      </c>
      <c r="W48" s="32" t="s">
        <v>152</v>
      </c>
      <c r="X48" s="32" t="s">
        <v>152</v>
      </c>
      <c r="Y48" s="32" t="s">
        <v>152</v>
      </c>
      <c r="Z48" s="32" t="s">
        <v>152</v>
      </c>
      <c r="AA48" s="32" t="s">
        <v>152</v>
      </c>
    </row>
    <row r="49" spans="1:27" s="30" customFormat="1" x14ac:dyDescent="0.35">
      <c r="A49" s="31" t="s">
        <v>121</v>
      </c>
      <c r="B49" s="31" t="s">
        <v>68</v>
      </c>
      <c r="C49" s="32">
        <v>0.63730574481818825</v>
      </c>
      <c r="D49" s="32">
        <v>0.4916873293647947</v>
      </c>
      <c r="E49" s="32">
        <v>0.5039334791651725</v>
      </c>
      <c r="F49" s="32">
        <v>0.4511131224748377</v>
      </c>
      <c r="G49" s="32">
        <v>0.43978471156374771</v>
      </c>
      <c r="H49" s="32">
        <v>0.42628417090302306</v>
      </c>
      <c r="I49" s="32">
        <v>0.40024161734032354</v>
      </c>
      <c r="J49" s="32">
        <v>0.39395085123174917</v>
      </c>
      <c r="K49" s="32">
        <v>0.37155510254624252</v>
      </c>
      <c r="L49" s="32">
        <v>0.40736505647680837</v>
      </c>
      <c r="M49" s="32">
        <v>0.40150002403268448</v>
      </c>
      <c r="N49" s="32">
        <v>0.40856936176056574</v>
      </c>
      <c r="O49" s="32">
        <v>0.40565542967006524</v>
      </c>
      <c r="P49" s="32">
        <v>0.40747482061317675</v>
      </c>
      <c r="Q49" s="32">
        <v>0.40931673704809968</v>
      </c>
      <c r="R49" s="32">
        <v>0.40325760977786934</v>
      </c>
      <c r="S49" s="32">
        <v>0.38519064785250801</v>
      </c>
      <c r="T49" s="32">
        <v>0.35701392522401892</v>
      </c>
      <c r="U49" s="32">
        <v>0.38231865279637445</v>
      </c>
      <c r="V49" s="32">
        <v>0.39994872455110381</v>
      </c>
      <c r="W49" s="32">
        <v>0.40163432210663641</v>
      </c>
      <c r="X49" s="32">
        <v>0.41800559329794212</v>
      </c>
      <c r="Y49" s="32">
        <v>0.43267349881553197</v>
      </c>
      <c r="Z49" s="32">
        <v>0.42897981941154251</v>
      </c>
      <c r="AA49" s="32">
        <v>0.43555279980773853</v>
      </c>
    </row>
    <row r="50" spans="1:27" s="30" customFormat="1" x14ac:dyDescent="0.35">
      <c r="A50" s="31" t="s">
        <v>121</v>
      </c>
      <c r="B50" s="31" t="s">
        <v>18</v>
      </c>
      <c r="C50" s="32" t="s">
        <v>152</v>
      </c>
      <c r="D50" s="32" t="s">
        <v>152</v>
      </c>
      <c r="E50" s="32" t="s">
        <v>152</v>
      </c>
      <c r="F50" s="32" t="s">
        <v>152</v>
      </c>
      <c r="G50" s="32" t="s">
        <v>152</v>
      </c>
      <c r="H50" s="32" t="s">
        <v>152</v>
      </c>
      <c r="I50" s="32" t="s">
        <v>152</v>
      </c>
      <c r="J50" s="32" t="s">
        <v>152</v>
      </c>
      <c r="K50" s="32" t="s">
        <v>152</v>
      </c>
      <c r="L50" s="32" t="s">
        <v>152</v>
      </c>
      <c r="M50" s="32" t="s">
        <v>152</v>
      </c>
      <c r="N50" s="32" t="s">
        <v>152</v>
      </c>
      <c r="O50" s="32" t="s">
        <v>152</v>
      </c>
      <c r="P50" s="32" t="s">
        <v>152</v>
      </c>
      <c r="Q50" s="32" t="s">
        <v>152</v>
      </c>
      <c r="R50" s="32" t="s">
        <v>152</v>
      </c>
      <c r="S50" s="32" t="s">
        <v>152</v>
      </c>
      <c r="T50" s="32" t="s">
        <v>152</v>
      </c>
      <c r="U50" s="32" t="s">
        <v>152</v>
      </c>
      <c r="V50" s="32" t="s">
        <v>152</v>
      </c>
      <c r="W50" s="32" t="s">
        <v>152</v>
      </c>
      <c r="X50" s="32" t="s">
        <v>152</v>
      </c>
      <c r="Y50" s="32" t="s">
        <v>152</v>
      </c>
      <c r="Z50" s="32" t="s">
        <v>152</v>
      </c>
      <c r="AA50" s="32" t="s">
        <v>152</v>
      </c>
    </row>
    <row r="51" spans="1:27" s="30" customFormat="1" x14ac:dyDescent="0.35">
      <c r="A51" s="31" t="s">
        <v>121</v>
      </c>
      <c r="B51" s="31" t="s">
        <v>30</v>
      </c>
      <c r="C51" s="32">
        <v>8.544260273972603E-3</v>
      </c>
      <c r="D51" s="32">
        <v>4.8840191780821921E-3</v>
      </c>
      <c r="E51" s="32">
        <v>5.1096863013698627E-3</v>
      </c>
      <c r="F51" s="32">
        <v>1.1224913242009133E-3</v>
      </c>
      <c r="G51" s="32">
        <v>4.0619465753424657E-7</v>
      </c>
      <c r="H51" s="32">
        <v>7.0266310502283111E-4</v>
      </c>
      <c r="I51" s="32">
        <v>5.0717351598173518E-4</v>
      </c>
      <c r="J51" s="32">
        <v>2.1959881963470321E-7</v>
      </c>
      <c r="K51" s="32">
        <v>2.9634287671232879E-7</v>
      </c>
      <c r="L51" s="32">
        <v>4.2308212328767126E-7</v>
      </c>
      <c r="M51" s="32">
        <v>2.5402268036529683E-5</v>
      </c>
      <c r="N51" s="32">
        <v>3.2327052511415297E-3</v>
      </c>
      <c r="O51" s="32">
        <v>4.1253429223744066E-3</v>
      </c>
      <c r="P51" s="32">
        <v>8.9276438356164396E-3</v>
      </c>
      <c r="Q51" s="32">
        <v>1.8914981735159795E-2</v>
      </c>
      <c r="R51" s="32">
        <v>2.183251369863011E-2</v>
      </c>
      <c r="S51" s="32">
        <v>3.3815545662100453E-2</v>
      </c>
      <c r="T51" s="32">
        <v>4.1502920091323975E-2</v>
      </c>
      <c r="U51" s="32" t="s">
        <v>152</v>
      </c>
      <c r="V51" s="32" t="s">
        <v>152</v>
      </c>
      <c r="W51" s="32" t="s">
        <v>152</v>
      </c>
      <c r="X51" s="32" t="s">
        <v>152</v>
      </c>
      <c r="Y51" s="32" t="s">
        <v>152</v>
      </c>
      <c r="Z51" s="32" t="s">
        <v>152</v>
      </c>
      <c r="AA51" s="32" t="s">
        <v>152</v>
      </c>
    </row>
    <row r="52" spans="1:27" s="30" customFormat="1" x14ac:dyDescent="0.35">
      <c r="A52" s="31" t="s">
        <v>121</v>
      </c>
      <c r="B52" s="31" t="s">
        <v>63</v>
      </c>
      <c r="C52" s="32">
        <v>9.9564205853477483E-4</v>
      </c>
      <c r="D52" s="32">
        <v>1.1648048124236058E-3</v>
      </c>
      <c r="E52" s="32">
        <v>7.9814287801801404E-4</v>
      </c>
      <c r="F52" s="32">
        <v>1.3893641271914831E-4</v>
      </c>
      <c r="G52" s="32">
        <v>3.7057026603454568E-7</v>
      </c>
      <c r="H52" s="32">
        <v>3.2049497320851322E-7</v>
      </c>
      <c r="I52" s="32">
        <v>3.3173190369539196E-7</v>
      </c>
      <c r="J52" s="32">
        <v>3.1294085259934417E-7</v>
      </c>
      <c r="K52" s="32">
        <v>3.3144755072596375E-7</v>
      </c>
      <c r="L52" s="32">
        <v>3.5259147102560464E-7</v>
      </c>
      <c r="M52" s="32">
        <v>2.8529728629406691E-7</v>
      </c>
      <c r="N52" s="32">
        <v>3.187795209479137E-4</v>
      </c>
      <c r="O52" s="32">
        <v>2.1152473772168326E-4</v>
      </c>
      <c r="P52" s="32">
        <v>3.7144573483295694E-7</v>
      </c>
      <c r="Q52" s="32">
        <v>1.0002664847958828E-3</v>
      </c>
      <c r="R52" s="32">
        <v>1.4506795815731233E-3</v>
      </c>
      <c r="S52" s="32">
        <v>6.0423913474778636E-3</v>
      </c>
      <c r="T52" s="32">
        <v>4.2592981213911722E-3</v>
      </c>
      <c r="U52" s="32">
        <v>1.9904003262003821E-2</v>
      </c>
      <c r="V52" s="32">
        <v>1.8643092018502991E-2</v>
      </c>
      <c r="W52" s="32">
        <v>1.8318893621230976E-2</v>
      </c>
      <c r="X52" s="32">
        <v>1.826608428508289E-2</v>
      </c>
      <c r="Y52" s="32">
        <v>4.7991986155317592E-2</v>
      </c>
      <c r="Z52" s="32">
        <v>3.3545952358360838E-2</v>
      </c>
      <c r="AA52" s="32">
        <v>2.9077408996308982E-2</v>
      </c>
    </row>
    <row r="53" spans="1:27" s="30" customFormat="1" x14ac:dyDescent="0.35">
      <c r="A53" s="31" t="s">
        <v>121</v>
      </c>
      <c r="B53" s="31" t="s">
        <v>62</v>
      </c>
      <c r="C53" s="32">
        <v>0.14620560467720964</v>
      </c>
      <c r="D53" s="32">
        <v>0.14713986748173216</v>
      </c>
      <c r="E53" s="32">
        <v>0.13429762092241854</v>
      </c>
      <c r="F53" s="32">
        <v>0.16368546822186286</v>
      </c>
      <c r="G53" s="32">
        <v>0.16837753180218026</v>
      </c>
      <c r="H53" s="32">
        <v>0.15881360335883915</v>
      </c>
      <c r="I53" s="32">
        <v>0.16046115440562128</v>
      </c>
      <c r="J53" s="32">
        <v>0.20227176488326004</v>
      </c>
      <c r="K53" s="32">
        <v>0.16802750695750962</v>
      </c>
      <c r="L53" s="32">
        <v>0.14424475131286055</v>
      </c>
      <c r="M53" s="32">
        <v>0.1437902430570164</v>
      </c>
      <c r="N53" s="32">
        <v>0.13045871176375123</v>
      </c>
      <c r="O53" s="32">
        <v>0.16087789745963244</v>
      </c>
      <c r="P53" s="32">
        <v>0.16500405729501624</v>
      </c>
      <c r="Q53" s="32">
        <v>0.15755008124608044</v>
      </c>
      <c r="R53" s="32">
        <v>0.15778333413477424</v>
      </c>
      <c r="S53" s="32">
        <v>0.19952123267635205</v>
      </c>
      <c r="T53" s="32">
        <v>0.16567743432691981</v>
      </c>
      <c r="U53" s="32">
        <v>0.14242907918437347</v>
      </c>
      <c r="V53" s="32">
        <v>0.14101241051410437</v>
      </c>
      <c r="W53" s="32">
        <v>0.12896431583988002</v>
      </c>
      <c r="X53" s="32">
        <v>0.15828644377590909</v>
      </c>
      <c r="Y53" s="32">
        <v>0.162944457334287</v>
      </c>
      <c r="Z53" s="32">
        <v>0.15388352963628601</v>
      </c>
      <c r="AA53" s="32">
        <v>0.15499674364507385</v>
      </c>
    </row>
    <row r="54" spans="1:27" s="30" customFormat="1" x14ac:dyDescent="0.35">
      <c r="A54" s="31" t="s">
        <v>121</v>
      </c>
      <c r="B54" s="31" t="s">
        <v>66</v>
      </c>
      <c r="C54" s="32">
        <v>0.33596623303812689</v>
      </c>
      <c r="D54" s="32">
        <v>0.3621548487632239</v>
      </c>
      <c r="E54" s="32">
        <v>0.31232831193665139</v>
      </c>
      <c r="F54" s="32">
        <v>0.31800952738968885</v>
      </c>
      <c r="G54" s="32">
        <v>0.33047266690581012</v>
      </c>
      <c r="H54" s="32">
        <v>0.34491591957749107</v>
      </c>
      <c r="I54" s="32">
        <v>0.35011847270552054</v>
      </c>
      <c r="J54" s="32">
        <v>0.31433503607455826</v>
      </c>
      <c r="K54" s="32">
        <v>0.32649861228203614</v>
      </c>
      <c r="L54" s="32">
        <v>0.31492500858457451</v>
      </c>
      <c r="M54" s="32">
        <v>0.33917958718911595</v>
      </c>
      <c r="N54" s="32">
        <v>0.29201576502832732</v>
      </c>
      <c r="O54" s="32">
        <v>0.30303642674554293</v>
      </c>
      <c r="P54" s="32">
        <v>0.31563112669796367</v>
      </c>
      <c r="Q54" s="32">
        <v>0.34266458106259101</v>
      </c>
      <c r="R54" s="32">
        <v>0.34803178150162545</v>
      </c>
      <c r="S54" s="32">
        <v>0.30812810069307772</v>
      </c>
      <c r="T54" s="32">
        <v>0.31028803761877294</v>
      </c>
      <c r="U54" s="32">
        <v>0.2960413713827611</v>
      </c>
      <c r="V54" s="32">
        <v>0.31368024556548779</v>
      </c>
      <c r="W54" s="32">
        <v>0.28238915577977031</v>
      </c>
      <c r="X54" s="32">
        <v>0.27615107668002348</v>
      </c>
      <c r="Y54" s="32">
        <v>0.29322962175504341</v>
      </c>
      <c r="Z54" s="32">
        <v>0.30324147330342516</v>
      </c>
      <c r="AA54" s="32">
        <v>0.31305422244171038</v>
      </c>
    </row>
    <row r="55" spans="1:27" s="30" customFormat="1" x14ac:dyDescent="0.35">
      <c r="A55" s="31" t="s">
        <v>121</v>
      </c>
      <c r="B55" s="31" t="s">
        <v>65</v>
      </c>
      <c r="C55" s="32">
        <v>0.28274995385775453</v>
      </c>
      <c r="D55" s="32">
        <v>0.28148807014599836</v>
      </c>
      <c r="E55" s="32">
        <v>0.29205377228815255</v>
      </c>
      <c r="F55" s="32">
        <v>0.27822136592996477</v>
      </c>
      <c r="G55" s="32">
        <v>0.26509819886693903</v>
      </c>
      <c r="H55" s="32">
        <v>0.28275270836440519</v>
      </c>
      <c r="I55" s="32">
        <v>0.28551804166914557</v>
      </c>
      <c r="J55" s="32">
        <v>0.26392259613191871</v>
      </c>
      <c r="K55" s="32">
        <v>0.27568668403032626</v>
      </c>
      <c r="L55" s="32">
        <v>0.28067345009416544</v>
      </c>
      <c r="M55" s="32">
        <v>0.27964222962802171</v>
      </c>
      <c r="N55" s="32">
        <v>0.28960060038610597</v>
      </c>
      <c r="O55" s="32">
        <v>0.27732974131905475</v>
      </c>
      <c r="P55" s="32">
        <v>0.2656389551838072</v>
      </c>
      <c r="Q55" s="32">
        <v>0.27963202508982782</v>
      </c>
      <c r="R55" s="32">
        <v>0.2825897610215779</v>
      </c>
      <c r="S55" s="32">
        <v>0.26582019657542494</v>
      </c>
      <c r="T55" s="32">
        <v>0.27585302550422153</v>
      </c>
      <c r="U55" s="32">
        <v>0.27980086350892702</v>
      </c>
      <c r="V55" s="32">
        <v>0.27533481424876527</v>
      </c>
      <c r="W55" s="32">
        <v>0.28589188874027166</v>
      </c>
      <c r="X55" s="32">
        <v>0.27009003783166718</v>
      </c>
      <c r="Y55" s="32">
        <v>0.26645427283411111</v>
      </c>
      <c r="Z55" s="32">
        <v>0.2749684161106648</v>
      </c>
      <c r="AA55" s="32">
        <v>0.27876031239079652</v>
      </c>
    </row>
    <row r="56" spans="1:27" s="30" customFormat="1" x14ac:dyDescent="0.35">
      <c r="A56" s="31" t="s">
        <v>121</v>
      </c>
      <c r="B56" s="31" t="s">
        <v>34</v>
      </c>
      <c r="C56" s="32">
        <v>2.2597567242933433E-2</v>
      </c>
      <c r="D56" s="32">
        <v>4.3023130354303357E-2</v>
      </c>
      <c r="E56" s="32">
        <v>4.5238355533682724E-2</v>
      </c>
      <c r="F56" s="32">
        <v>4.6566170646171377E-2</v>
      </c>
      <c r="G56" s="32">
        <v>4.491127891515935E-2</v>
      </c>
      <c r="H56" s="32">
        <v>0.10099730516862672</v>
      </c>
      <c r="I56" s="32">
        <v>0.1020467357492383</v>
      </c>
      <c r="J56" s="32">
        <v>0.10911493914636282</v>
      </c>
      <c r="K56" s="32">
        <v>0.10318327537879531</v>
      </c>
      <c r="L56" s="32">
        <v>9.8273355802789786E-2</v>
      </c>
      <c r="M56" s="32">
        <v>9.6923612787244998E-2</v>
      </c>
      <c r="N56" s="32">
        <v>9.7175802229962291E-2</v>
      </c>
      <c r="O56" s="32">
        <v>8.7296129401116682E-2</v>
      </c>
      <c r="P56" s="32">
        <v>0.10236605971977707</v>
      </c>
      <c r="Q56" s="32">
        <v>0.11113722699083523</v>
      </c>
      <c r="R56" s="32">
        <v>0.1145224080774714</v>
      </c>
      <c r="S56" s="32">
        <v>0.11551846010157867</v>
      </c>
      <c r="T56" s="32">
        <v>0.11153543580093968</v>
      </c>
      <c r="U56" s="32">
        <v>0.11335759949137118</v>
      </c>
      <c r="V56" s="32">
        <v>9.4546648083631474E-2</v>
      </c>
      <c r="W56" s="32">
        <v>0.1139482153979666</v>
      </c>
      <c r="X56" s="32">
        <v>0.1086481580001724</v>
      </c>
      <c r="Y56" s="32">
        <v>0.10130167159052893</v>
      </c>
      <c r="Z56" s="32">
        <v>0.10922941718437314</v>
      </c>
      <c r="AA56" s="32">
        <v>0.11770018447321651</v>
      </c>
    </row>
    <row r="57" spans="1:27" s="30" customFormat="1" x14ac:dyDescent="0.35">
      <c r="A57" s="31" t="s">
        <v>121</v>
      </c>
      <c r="B57" s="31" t="s">
        <v>70</v>
      </c>
      <c r="C57" s="32" t="s">
        <v>152</v>
      </c>
      <c r="D57" s="32" t="s">
        <v>152</v>
      </c>
      <c r="E57" s="32" t="s">
        <v>152</v>
      </c>
      <c r="F57" s="32" t="s">
        <v>152</v>
      </c>
      <c r="G57" s="32" t="s">
        <v>152</v>
      </c>
      <c r="H57" s="32" t="s">
        <v>152</v>
      </c>
      <c r="I57" s="32" t="s">
        <v>152</v>
      </c>
      <c r="J57" s="32" t="s">
        <v>152</v>
      </c>
      <c r="K57" s="32" t="s">
        <v>152</v>
      </c>
      <c r="L57" s="32" t="s">
        <v>152</v>
      </c>
      <c r="M57" s="32" t="s">
        <v>152</v>
      </c>
      <c r="N57" s="32" t="s">
        <v>152</v>
      </c>
      <c r="O57" s="32" t="s">
        <v>152</v>
      </c>
      <c r="P57" s="32" t="s">
        <v>152</v>
      </c>
      <c r="Q57" s="32" t="s">
        <v>152</v>
      </c>
      <c r="R57" s="32" t="s">
        <v>152</v>
      </c>
      <c r="S57" s="32" t="s">
        <v>152</v>
      </c>
      <c r="T57" s="32" t="s">
        <v>152</v>
      </c>
      <c r="U57" s="32" t="s">
        <v>152</v>
      </c>
      <c r="V57" s="32" t="s">
        <v>152</v>
      </c>
      <c r="W57" s="32">
        <v>0.27455137830045745</v>
      </c>
      <c r="X57" s="32">
        <v>0.26437643325076426</v>
      </c>
      <c r="Y57" s="32">
        <v>0.23302269157641445</v>
      </c>
      <c r="Z57" s="32">
        <v>0.25266847982624685</v>
      </c>
      <c r="AA57" s="32">
        <v>0.27738562573748499</v>
      </c>
    </row>
    <row r="58" spans="1:27" s="30" customFormat="1" x14ac:dyDescent="0.35">
      <c r="A58" s="31" t="s">
        <v>121</v>
      </c>
      <c r="B58" s="31" t="s">
        <v>52</v>
      </c>
      <c r="C58" s="32">
        <v>4.5514766188456644E-2</v>
      </c>
      <c r="D58" s="32">
        <v>7.6751102235017826E-2</v>
      </c>
      <c r="E58" s="32">
        <v>8.1247581996291771E-2</v>
      </c>
      <c r="F58" s="32">
        <v>8.2982070569868352E-2</v>
      </c>
      <c r="G58" s="32">
        <v>7.9185783034699295E-2</v>
      </c>
      <c r="H58" s="32">
        <v>8.8161856301962854E-2</v>
      </c>
      <c r="I58" s="32">
        <v>8.9959804871387258E-2</v>
      </c>
      <c r="J58" s="32">
        <v>9.3196748802795576E-2</v>
      </c>
      <c r="K58" s="32">
        <v>9.035442010503443E-2</v>
      </c>
      <c r="L58" s="32">
        <v>8.2986603512185828E-2</v>
      </c>
      <c r="M58" s="32">
        <v>8.367379813694116E-2</v>
      </c>
      <c r="N58" s="32">
        <v>8.5360577478781258E-2</v>
      </c>
      <c r="O58" s="32">
        <v>7.8438523203678903E-2</v>
      </c>
      <c r="P58" s="32">
        <v>8.4146379139768926E-2</v>
      </c>
      <c r="Q58" s="32">
        <v>9.0200032462927279E-2</v>
      </c>
      <c r="R58" s="32">
        <v>9.0421599847438472E-2</v>
      </c>
      <c r="S58" s="32">
        <v>8.9512505296002937E-2</v>
      </c>
      <c r="T58" s="32">
        <v>8.7463895623989055E-2</v>
      </c>
      <c r="U58" s="32">
        <v>8.8215564759348955E-2</v>
      </c>
      <c r="V58" s="32">
        <v>8.1119366784995692E-2</v>
      </c>
      <c r="W58" s="32">
        <v>8.7288163633489235E-2</v>
      </c>
      <c r="X58" s="32">
        <v>8.4579752278980638E-2</v>
      </c>
      <c r="Y58" s="32">
        <v>8.0489979189650923E-2</v>
      </c>
      <c r="Z58" s="32">
        <v>8.431938472819385E-2</v>
      </c>
      <c r="AA58" s="32">
        <v>9.0309237833502892E-2</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2" t="s">
        <v>152</v>
      </c>
      <c r="D62" s="32" t="s">
        <v>152</v>
      </c>
      <c r="E62" s="32" t="s">
        <v>152</v>
      </c>
      <c r="F62" s="32" t="s">
        <v>152</v>
      </c>
      <c r="G62" s="32" t="s">
        <v>152</v>
      </c>
      <c r="H62" s="32" t="s">
        <v>152</v>
      </c>
      <c r="I62" s="32" t="s">
        <v>152</v>
      </c>
      <c r="J62" s="32" t="s">
        <v>152</v>
      </c>
      <c r="K62" s="32" t="s">
        <v>152</v>
      </c>
      <c r="L62" s="32" t="s">
        <v>152</v>
      </c>
      <c r="M62" s="32" t="s">
        <v>152</v>
      </c>
      <c r="N62" s="32" t="s">
        <v>152</v>
      </c>
      <c r="O62" s="32" t="s">
        <v>152</v>
      </c>
      <c r="P62" s="32" t="s">
        <v>152</v>
      </c>
      <c r="Q62" s="32" t="s">
        <v>152</v>
      </c>
      <c r="R62" s="32" t="s">
        <v>152</v>
      </c>
      <c r="S62" s="32" t="s">
        <v>152</v>
      </c>
      <c r="T62" s="32" t="s">
        <v>152</v>
      </c>
      <c r="U62" s="32" t="s">
        <v>152</v>
      </c>
      <c r="V62" s="32" t="s">
        <v>152</v>
      </c>
      <c r="W62" s="32" t="s">
        <v>152</v>
      </c>
      <c r="X62" s="32" t="s">
        <v>152</v>
      </c>
      <c r="Y62" s="32" t="s">
        <v>152</v>
      </c>
      <c r="Z62" s="32" t="s">
        <v>152</v>
      </c>
      <c r="AA62" s="32" t="s">
        <v>152</v>
      </c>
    </row>
    <row r="63" spans="1:27" s="30" customFormat="1" x14ac:dyDescent="0.35">
      <c r="A63" s="31" t="s">
        <v>122</v>
      </c>
      <c r="B63" s="31" t="s">
        <v>68</v>
      </c>
      <c r="C63" s="32" t="s">
        <v>152</v>
      </c>
      <c r="D63" s="32" t="s">
        <v>152</v>
      </c>
      <c r="E63" s="32" t="s">
        <v>152</v>
      </c>
      <c r="F63" s="32" t="s">
        <v>152</v>
      </c>
      <c r="G63" s="32" t="s">
        <v>152</v>
      </c>
      <c r="H63" s="32" t="s">
        <v>152</v>
      </c>
      <c r="I63" s="32" t="s">
        <v>152</v>
      </c>
      <c r="J63" s="32" t="s">
        <v>152</v>
      </c>
      <c r="K63" s="32" t="s">
        <v>152</v>
      </c>
      <c r="L63" s="32" t="s">
        <v>152</v>
      </c>
      <c r="M63" s="32" t="s">
        <v>152</v>
      </c>
      <c r="N63" s="32" t="s">
        <v>152</v>
      </c>
      <c r="O63" s="32" t="s">
        <v>152</v>
      </c>
      <c r="P63" s="32" t="s">
        <v>152</v>
      </c>
      <c r="Q63" s="32" t="s">
        <v>152</v>
      </c>
      <c r="R63" s="32" t="s">
        <v>152</v>
      </c>
      <c r="S63" s="32" t="s">
        <v>152</v>
      </c>
      <c r="T63" s="32" t="s">
        <v>152</v>
      </c>
      <c r="U63" s="32" t="s">
        <v>152</v>
      </c>
      <c r="V63" s="32" t="s">
        <v>152</v>
      </c>
      <c r="W63" s="32" t="s">
        <v>152</v>
      </c>
      <c r="X63" s="32" t="s">
        <v>152</v>
      </c>
      <c r="Y63" s="32" t="s">
        <v>152</v>
      </c>
      <c r="Z63" s="32" t="s">
        <v>152</v>
      </c>
      <c r="AA63" s="32" t="s">
        <v>152</v>
      </c>
    </row>
    <row r="64" spans="1:27" s="30" customFormat="1" x14ac:dyDescent="0.35">
      <c r="A64" s="31" t="s">
        <v>122</v>
      </c>
      <c r="B64" s="31" t="s">
        <v>18</v>
      </c>
      <c r="C64" s="32">
        <v>0.61186069839184387</v>
      </c>
      <c r="D64" s="32">
        <v>0.37497574409961382</v>
      </c>
      <c r="E64" s="32">
        <v>0.40917241767939272</v>
      </c>
      <c r="F64" s="32">
        <v>0.35218880674663711</v>
      </c>
      <c r="G64" s="32">
        <v>0.32610335911638466</v>
      </c>
      <c r="H64" s="32">
        <v>0.13556375961119116</v>
      </c>
      <c r="I64" s="32">
        <v>0.13936844064225359</v>
      </c>
      <c r="J64" s="32">
        <v>0.10000056610521833</v>
      </c>
      <c r="K64" s="32">
        <v>0.10120224057010788</v>
      </c>
      <c r="L64" s="32">
        <v>0.16245694807999431</v>
      </c>
      <c r="M64" s="32">
        <v>0.10000055275390797</v>
      </c>
      <c r="N64" s="32">
        <v>0.17894328420508138</v>
      </c>
      <c r="O64" s="32">
        <v>0.21769260564465409</v>
      </c>
      <c r="P64" s="32">
        <v>0.21089151438661027</v>
      </c>
      <c r="Q64" s="32">
        <v>0.1114703118672395</v>
      </c>
      <c r="R64" s="32">
        <v>0.10000059126010821</v>
      </c>
      <c r="S64" s="32" t="s">
        <v>152</v>
      </c>
      <c r="T64" s="32" t="s">
        <v>152</v>
      </c>
      <c r="U64" s="32" t="s">
        <v>152</v>
      </c>
      <c r="V64" s="32" t="s">
        <v>152</v>
      </c>
      <c r="W64" s="32" t="s">
        <v>152</v>
      </c>
      <c r="X64" s="32" t="s">
        <v>152</v>
      </c>
      <c r="Y64" s="32" t="s">
        <v>152</v>
      </c>
      <c r="Z64" s="32" t="s">
        <v>152</v>
      </c>
      <c r="AA64" s="32" t="s">
        <v>152</v>
      </c>
    </row>
    <row r="65" spans="1:27" s="30" customFormat="1" x14ac:dyDescent="0.35">
      <c r="A65" s="31" t="s">
        <v>122</v>
      </c>
      <c r="B65" s="31" t="s">
        <v>30</v>
      </c>
      <c r="C65" s="32">
        <v>0.10784275325094302</v>
      </c>
      <c r="D65" s="32">
        <v>0.10467855878995434</v>
      </c>
      <c r="E65" s="32">
        <v>0.11177288812785388</v>
      </c>
      <c r="F65" s="32">
        <v>1.2000004280821918E-2</v>
      </c>
      <c r="G65" s="32">
        <v>1.2000002853881277E-2</v>
      </c>
      <c r="H65" s="32">
        <v>1.2000001426940623E-2</v>
      </c>
      <c r="I65" s="32">
        <v>1.2000001426940623E-2</v>
      </c>
      <c r="J65" s="32">
        <v>1.2000001426940623E-2</v>
      </c>
      <c r="K65" s="32">
        <v>1.2000001426940623E-2</v>
      </c>
      <c r="L65" s="32">
        <v>1.2000001426940623E-2</v>
      </c>
      <c r="M65" s="32">
        <v>1.2000001426940623E-2</v>
      </c>
      <c r="N65" s="32">
        <v>1.2000001426940623E-2</v>
      </c>
      <c r="O65" s="32">
        <v>1.2000001426940623E-2</v>
      </c>
      <c r="P65" s="32">
        <v>1.2000001426940623E-2</v>
      </c>
      <c r="Q65" s="32" t="s">
        <v>152</v>
      </c>
      <c r="R65" s="32" t="s">
        <v>152</v>
      </c>
      <c r="S65" s="32" t="s">
        <v>152</v>
      </c>
      <c r="T65" s="32" t="s">
        <v>152</v>
      </c>
      <c r="U65" s="32" t="s">
        <v>152</v>
      </c>
      <c r="V65" s="32" t="s">
        <v>152</v>
      </c>
      <c r="W65" s="32" t="s">
        <v>152</v>
      </c>
      <c r="X65" s="32" t="s">
        <v>152</v>
      </c>
      <c r="Y65" s="32" t="s">
        <v>152</v>
      </c>
      <c r="Z65" s="32" t="s">
        <v>152</v>
      </c>
      <c r="AA65" s="32" t="s">
        <v>152</v>
      </c>
    </row>
    <row r="66" spans="1:27" s="30" customFormat="1" x14ac:dyDescent="0.35">
      <c r="A66" s="31" t="s">
        <v>122</v>
      </c>
      <c r="B66" s="31" t="s">
        <v>63</v>
      </c>
      <c r="C66" s="32">
        <v>5.7316696328568076E-2</v>
      </c>
      <c r="D66" s="32">
        <v>2.8706199075645606E-2</v>
      </c>
      <c r="E66" s="32">
        <v>4.1665323470162594E-2</v>
      </c>
      <c r="F66" s="32">
        <v>2.8769665483395424E-2</v>
      </c>
      <c r="G66" s="32">
        <v>2.1830862472202832E-2</v>
      </c>
      <c r="H66" s="32">
        <v>6.8407001116687844E-3</v>
      </c>
      <c r="I66" s="32">
        <v>4.9340783759028286E-3</v>
      </c>
      <c r="J66" s="32">
        <v>2.5708049609322516E-3</v>
      </c>
      <c r="K66" s="32">
        <v>6.8648761346367729E-5</v>
      </c>
      <c r="L66" s="32">
        <v>1.2823212865569217E-2</v>
      </c>
      <c r="M66" s="32">
        <v>6.6887299600399703E-3</v>
      </c>
      <c r="N66" s="32">
        <v>2.6947767819676043E-2</v>
      </c>
      <c r="O66" s="32">
        <v>3.1286969616086943E-2</v>
      </c>
      <c r="P66" s="32">
        <v>3.4745754732077763E-2</v>
      </c>
      <c r="Q66" s="32">
        <v>2.4467918891645783E-2</v>
      </c>
      <c r="R66" s="32">
        <v>2.0944178971878093E-2</v>
      </c>
      <c r="S66" s="32">
        <v>4.581657534094901E-2</v>
      </c>
      <c r="T66" s="32">
        <v>4.872448485920227E-2</v>
      </c>
      <c r="U66" s="32">
        <v>6.8581070663285101E-2</v>
      </c>
      <c r="V66" s="32">
        <v>6.7962715758848977E-2</v>
      </c>
      <c r="W66" s="32">
        <v>7.9544037613366328E-2</v>
      </c>
      <c r="X66" s="32">
        <v>6.8026993580113687E-2</v>
      </c>
      <c r="Y66" s="32">
        <v>0.10182486066982049</v>
      </c>
      <c r="Z66" s="32">
        <v>8.9521194250338967E-3</v>
      </c>
      <c r="AA66" s="32">
        <v>4.4898406405336384E-3</v>
      </c>
    </row>
    <row r="67" spans="1:27" s="30" customFormat="1" x14ac:dyDescent="0.35">
      <c r="A67" s="31" t="s">
        <v>122</v>
      </c>
      <c r="B67" s="31" t="s">
        <v>62</v>
      </c>
      <c r="C67" s="32" t="s">
        <v>152</v>
      </c>
      <c r="D67" s="32" t="s">
        <v>152</v>
      </c>
      <c r="E67" s="32" t="s">
        <v>152</v>
      </c>
      <c r="F67" s="32" t="s">
        <v>152</v>
      </c>
      <c r="G67" s="32" t="s">
        <v>152</v>
      </c>
      <c r="H67" s="32" t="s">
        <v>152</v>
      </c>
      <c r="I67" s="32" t="s">
        <v>152</v>
      </c>
      <c r="J67" s="32" t="s">
        <v>152</v>
      </c>
      <c r="K67" s="32" t="s">
        <v>152</v>
      </c>
      <c r="L67" s="32" t="s">
        <v>152</v>
      </c>
      <c r="M67" s="32" t="s">
        <v>152</v>
      </c>
      <c r="N67" s="32" t="s">
        <v>152</v>
      </c>
      <c r="O67" s="32" t="s">
        <v>152</v>
      </c>
      <c r="P67" s="32" t="s">
        <v>152</v>
      </c>
      <c r="Q67" s="32" t="s">
        <v>152</v>
      </c>
      <c r="R67" s="32" t="s">
        <v>152</v>
      </c>
      <c r="S67" s="32" t="s">
        <v>152</v>
      </c>
      <c r="T67" s="32" t="s">
        <v>152</v>
      </c>
      <c r="U67" s="32" t="s">
        <v>152</v>
      </c>
      <c r="V67" s="32" t="s">
        <v>152</v>
      </c>
      <c r="W67" s="32" t="s">
        <v>152</v>
      </c>
      <c r="X67" s="32" t="s">
        <v>152</v>
      </c>
      <c r="Y67" s="32" t="s">
        <v>152</v>
      </c>
      <c r="Z67" s="32" t="s">
        <v>152</v>
      </c>
      <c r="AA67" s="32" t="s">
        <v>152</v>
      </c>
    </row>
    <row r="68" spans="1:27" s="30" customFormat="1" x14ac:dyDescent="0.35">
      <c r="A68" s="31" t="s">
        <v>122</v>
      </c>
      <c r="B68" s="31" t="s">
        <v>66</v>
      </c>
      <c r="C68" s="32">
        <v>0.33015637109381779</v>
      </c>
      <c r="D68" s="32">
        <v>0.33360557712075473</v>
      </c>
      <c r="E68" s="32">
        <v>0.29854036276491419</v>
      </c>
      <c r="F68" s="32">
        <v>0.31437655114996788</v>
      </c>
      <c r="G68" s="32">
        <v>0.30238493226320334</v>
      </c>
      <c r="H68" s="32">
        <v>0.33089823586383788</v>
      </c>
      <c r="I68" s="32">
        <v>0.32572092463716562</v>
      </c>
      <c r="J68" s="32">
        <v>0.30466030088595136</v>
      </c>
      <c r="K68" s="32">
        <v>0.30473053214888135</v>
      </c>
      <c r="L68" s="32">
        <v>0.30409003614602653</v>
      </c>
      <c r="M68" s="32">
        <v>0.31100867039355989</v>
      </c>
      <c r="N68" s="32">
        <v>0.27367275594063128</v>
      </c>
      <c r="O68" s="32">
        <v>0.28629394637524636</v>
      </c>
      <c r="P68" s="32">
        <v>0.26929877425061466</v>
      </c>
      <c r="Q68" s="32">
        <v>0.31237073623155581</v>
      </c>
      <c r="R68" s="32">
        <v>0.31844837780181368</v>
      </c>
      <c r="S68" s="32">
        <v>0.30837833978862578</v>
      </c>
      <c r="T68" s="32">
        <v>0.30780727394007512</v>
      </c>
      <c r="U68" s="32">
        <v>0.29964020391133778</v>
      </c>
      <c r="V68" s="32">
        <v>0.29752730814078049</v>
      </c>
      <c r="W68" s="32">
        <v>0.28067898834794941</v>
      </c>
      <c r="X68" s="32">
        <v>0.26904569036429166</v>
      </c>
      <c r="Y68" s="32">
        <v>0.25314789469342125</v>
      </c>
      <c r="Z68" s="32">
        <v>0.27963211317489867</v>
      </c>
      <c r="AA68" s="32">
        <v>0.30427496314682223</v>
      </c>
    </row>
    <row r="69" spans="1:27" s="30" customFormat="1" x14ac:dyDescent="0.35">
      <c r="A69" s="31" t="s">
        <v>122</v>
      </c>
      <c r="B69" s="31" t="s">
        <v>65</v>
      </c>
      <c r="C69" s="32">
        <v>0.29321051137464554</v>
      </c>
      <c r="D69" s="32">
        <v>0.29475096940871925</v>
      </c>
      <c r="E69" s="32">
        <v>0.29919976251874547</v>
      </c>
      <c r="F69" s="32">
        <v>0.28467901545464075</v>
      </c>
      <c r="G69" s="32">
        <v>0.27750832254930713</v>
      </c>
      <c r="H69" s="32">
        <v>0.28501894533794148</v>
      </c>
      <c r="I69" s="32">
        <v>0.29357712694108024</v>
      </c>
      <c r="J69" s="32">
        <v>0.27056664334675551</v>
      </c>
      <c r="K69" s="32">
        <v>0.28271312282372635</v>
      </c>
      <c r="L69" s="32">
        <v>0.2879465768743959</v>
      </c>
      <c r="M69" s="32">
        <v>0.29156295143336441</v>
      </c>
      <c r="N69" s="32">
        <v>0.29422756011273155</v>
      </c>
      <c r="O69" s="32">
        <v>0.28153153359488858</v>
      </c>
      <c r="P69" s="32">
        <v>0.27382406525745157</v>
      </c>
      <c r="Q69" s="32">
        <v>0.28412861115250537</v>
      </c>
      <c r="R69" s="32">
        <v>0.2920255810960864</v>
      </c>
      <c r="S69" s="32">
        <v>0.2672840717276056</v>
      </c>
      <c r="T69" s="32">
        <v>0.27865297523569577</v>
      </c>
      <c r="U69" s="32">
        <v>0.28104321230600238</v>
      </c>
      <c r="V69" s="32">
        <v>0.28082398601319525</v>
      </c>
      <c r="W69" s="32">
        <v>0.28360385526935944</v>
      </c>
      <c r="X69" s="32">
        <v>0.27327616918189568</v>
      </c>
      <c r="Y69" s="32">
        <v>0.27470214622848499</v>
      </c>
      <c r="Z69" s="32">
        <v>0.27857894736394262</v>
      </c>
      <c r="AA69" s="32">
        <v>0.28598660776401069</v>
      </c>
    </row>
    <row r="70" spans="1:27" s="30" customFormat="1" x14ac:dyDescent="0.35">
      <c r="A70" s="31" t="s">
        <v>122</v>
      </c>
      <c r="B70" s="31" t="s">
        <v>34</v>
      </c>
      <c r="C70" s="32">
        <v>2.4297938045036407E-2</v>
      </c>
      <c r="D70" s="32">
        <v>3.4378014206981368E-2</v>
      </c>
      <c r="E70" s="32">
        <v>3.6327086728111788E-2</v>
      </c>
      <c r="F70" s="32">
        <v>3.7219431522545476E-2</v>
      </c>
      <c r="G70" s="32">
        <v>3.3928800938062331E-2</v>
      </c>
      <c r="H70" s="32">
        <v>9.4179823340023811E-2</v>
      </c>
      <c r="I70" s="32">
        <v>9.9260373028548982E-2</v>
      </c>
      <c r="J70" s="32">
        <v>0.10391105892872282</v>
      </c>
      <c r="K70" s="32">
        <v>0.1010177158079439</v>
      </c>
      <c r="L70" s="32">
        <v>0.10076060647198927</v>
      </c>
      <c r="M70" s="32">
        <v>9.0959204474508351E-2</v>
      </c>
      <c r="N70" s="32">
        <v>9.9904205074935082E-2</v>
      </c>
      <c r="O70" s="32">
        <v>9.2938631741160599E-2</v>
      </c>
      <c r="P70" s="32">
        <v>9.4165423505030266E-2</v>
      </c>
      <c r="Q70" s="32">
        <v>0.10190017768046776</v>
      </c>
      <c r="R70" s="32">
        <v>0.10787401208418468</v>
      </c>
      <c r="S70" s="32">
        <v>0.10682541347954018</v>
      </c>
      <c r="T70" s="32">
        <v>0.10151896954436737</v>
      </c>
      <c r="U70" s="32">
        <v>0.10548028122173411</v>
      </c>
      <c r="V70" s="32">
        <v>9.2314592379384858E-2</v>
      </c>
      <c r="W70" s="32">
        <v>0.10578441703241365</v>
      </c>
      <c r="X70" s="32">
        <v>0.10294660530969153</v>
      </c>
      <c r="Y70" s="32">
        <v>9.799407791740318E-2</v>
      </c>
      <c r="Z70" s="32">
        <v>9.9344955578315061E-2</v>
      </c>
      <c r="AA70" s="32">
        <v>0.10795148110046816</v>
      </c>
    </row>
    <row r="71" spans="1:27" s="30" customFormat="1" x14ac:dyDescent="0.35">
      <c r="A71" s="31" t="s">
        <v>122</v>
      </c>
      <c r="B71" s="31" t="s">
        <v>70</v>
      </c>
      <c r="C71" s="32" t="s">
        <v>152</v>
      </c>
      <c r="D71" s="32" t="s">
        <v>152</v>
      </c>
      <c r="E71" s="32" t="s">
        <v>152</v>
      </c>
      <c r="F71" s="32" t="s">
        <v>152</v>
      </c>
      <c r="G71" s="32" t="s">
        <v>152</v>
      </c>
      <c r="H71" s="32" t="s">
        <v>152</v>
      </c>
      <c r="I71" s="32" t="s">
        <v>152</v>
      </c>
      <c r="J71" s="32" t="s">
        <v>152</v>
      </c>
      <c r="K71" s="32" t="s">
        <v>152</v>
      </c>
      <c r="L71" s="32" t="s">
        <v>152</v>
      </c>
      <c r="M71" s="32" t="s">
        <v>152</v>
      </c>
      <c r="N71" s="32" t="s">
        <v>152</v>
      </c>
      <c r="O71" s="32" t="s">
        <v>152</v>
      </c>
      <c r="P71" s="32" t="s">
        <v>152</v>
      </c>
      <c r="Q71" s="32" t="s">
        <v>152</v>
      </c>
      <c r="R71" s="32" t="s">
        <v>152</v>
      </c>
      <c r="S71" s="32" t="s">
        <v>152</v>
      </c>
      <c r="T71" s="32" t="s">
        <v>152</v>
      </c>
      <c r="U71" s="32" t="s">
        <v>152</v>
      </c>
      <c r="V71" s="32" t="s">
        <v>152</v>
      </c>
      <c r="W71" s="32" t="s">
        <v>152</v>
      </c>
      <c r="X71" s="32" t="s">
        <v>152</v>
      </c>
      <c r="Y71" s="32" t="s">
        <v>152</v>
      </c>
      <c r="Z71" s="32" t="s">
        <v>152</v>
      </c>
      <c r="AA71" s="32" t="s">
        <v>152</v>
      </c>
    </row>
    <row r="72" spans="1:27" s="30" customFormat="1" x14ac:dyDescent="0.35">
      <c r="A72" s="31" t="s">
        <v>122</v>
      </c>
      <c r="B72" s="31" t="s">
        <v>52</v>
      </c>
      <c r="C72" s="32">
        <v>8.0183805248710979E-2</v>
      </c>
      <c r="D72" s="32">
        <v>8.0874986863562731E-2</v>
      </c>
      <c r="E72" s="32">
        <v>9.4393841204751652E-2</v>
      </c>
      <c r="F72" s="32">
        <v>8.5660733784037907E-2</v>
      </c>
      <c r="G72" s="32">
        <v>7.590900312840862E-2</v>
      </c>
      <c r="H72" s="32">
        <v>8.5686728033092449E-2</v>
      </c>
      <c r="I72" s="32">
        <v>8.7562449645376642E-2</v>
      </c>
      <c r="J72" s="32">
        <v>8.8069349189044438E-2</v>
      </c>
      <c r="K72" s="32">
        <v>8.5503343635551218E-2</v>
      </c>
      <c r="L72" s="32">
        <v>8.4491000017274442E-2</v>
      </c>
      <c r="M72" s="32">
        <v>7.9519389624552225E-2</v>
      </c>
      <c r="N72" s="32">
        <v>8.6743385396046424E-2</v>
      </c>
      <c r="O72" s="32">
        <v>8.432602744233432E-2</v>
      </c>
      <c r="P72" s="32">
        <v>8.1403261312183159E-2</v>
      </c>
      <c r="Q72" s="32">
        <v>8.73847556362876E-2</v>
      </c>
      <c r="R72" s="32">
        <v>8.8194418165315716E-2</v>
      </c>
      <c r="S72" s="32">
        <v>8.9953311786875226E-2</v>
      </c>
      <c r="T72" s="32">
        <v>8.8178108623219537E-2</v>
      </c>
      <c r="U72" s="32">
        <v>9.0482854504385798E-2</v>
      </c>
      <c r="V72" s="32">
        <v>8.4974521239944437E-2</v>
      </c>
      <c r="W72" s="32">
        <v>9.0886944270501063E-2</v>
      </c>
      <c r="X72" s="32">
        <v>9.0420677374147662E-2</v>
      </c>
      <c r="Y72" s="32">
        <v>8.501585285087486E-2</v>
      </c>
      <c r="Z72" s="32">
        <v>8.6214046277945183E-2</v>
      </c>
      <c r="AA72" s="32">
        <v>9.1852657727772347E-2</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2" t="s">
        <v>152</v>
      </c>
      <c r="D76" s="32" t="s">
        <v>152</v>
      </c>
      <c r="E76" s="32" t="s">
        <v>152</v>
      </c>
      <c r="F76" s="32" t="s">
        <v>152</v>
      </c>
      <c r="G76" s="32" t="s">
        <v>152</v>
      </c>
      <c r="H76" s="32" t="s">
        <v>152</v>
      </c>
      <c r="I76" s="32" t="s">
        <v>152</v>
      </c>
      <c r="J76" s="32" t="s">
        <v>152</v>
      </c>
      <c r="K76" s="32" t="s">
        <v>152</v>
      </c>
      <c r="L76" s="32" t="s">
        <v>152</v>
      </c>
      <c r="M76" s="32" t="s">
        <v>152</v>
      </c>
      <c r="N76" s="32" t="s">
        <v>152</v>
      </c>
      <c r="O76" s="32" t="s">
        <v>152</v>
      </c>
      <c r="P76" s="32" t="s">
        <v>152</v>
      </c>
      <c r="Q76" s="32" t="s">
        <v>152</v>
      </c>
      <c r="R76" s="32" t="s">
        <v>152</v>
      </c>
      <c r="S76" s="32" t="s">
        <v>152</v>
      </c>
      <c r="T76" s="32" t="s">
        <v>152</v>
      </c>
      <c r="U76" s="32" t="s">
        <v>152</v>
      </c>
      <c r="V76" s="32" t="s">
        <v>152</v>
      </c>
      <c r="W76" s="32" t="s">
        <v>152</v>
      </c>
      <c r="X76" s="32" t="s">
        <v>152</v>
      </c>
      <c r="Y76" s="32" t="s">
        <v>152</v>
      </c>
      <c r="Z76" s="32" t="s">
        <v>152</v>
      </c>
      <c r="AA76" s="32" t="s">
        <v>152</v>
      </c>
    </row>
    <row r="77" spans="1:27" s="30" customFormat="1" x14ac:dyDescent="0.35">
      <c r="A77" s="31" t="s">
        <v>123</v>
      </c>
      <c r="B77" s="31" t="s">
        <v>68</v>
      </c>
      <c r="C77" s="32" t="s">
        <v>152</v>
      </c>
      <c r="D77" s="32" t="s">
        <v>152</v>
      </c>
      <c r="E77" s="32" t="s">
        <v>152</v>
      </c>
      <c r="F77" s="32" t="s">
        <v>152</v>
      </c>
      <c r="G77" s="32" t="s">
        <v>152</v>
      </c>
      <c r="H77" s="32" t="s">
        <v>152</v>
      </c>
      <c r="I77" s="32" t="s">
        <v>152</v>
      </c>
      <c r="J77" s="32" t="s">
        <v>152</v>
      </c>
      <c r="K77" s="32" t="s">
        <v>152</v>
      </c>
      <c r="L77" s="32" t="s">
        <v>152</v>
      </c>
      <c r="M77" s="32" t="s">
        <v>152</v>
      </c>
      <c r="N77" s="32" t="s">
        <v>152</v>
      </c>
      <c r="O77" s="32" t="s">
        <v>152</v>
      </c>
      <c r="P77" s="32" t="s">
        <v>152</v>
      </c>
      <c r="Q77" s="32" t="s">
        <v>152</v>
      </c>
      <c r="R77" s="32" t="s">
        <v>152</v>
      </c>
      <c r="S77" s="32" t="s">
        <v>152</v>
      </c>
      <c r="T77" s="32" t="s">
        <v>152</v>
      </c>
      <c r="U77" s="32" t="s">
        <v>152</v>
      </c>
      <c r="V77" s="32" t="s">
        <v>152</v>
      </c>
      <c r="W77" s="32" t="s">
        <v>152</v>
      </c>
      <c r="X77" s="32" t="s">
        <v>152</v>
      </c>
      <c r="Y77" s="32" t="s">
        <v>152</v>
      </c>
      <c r="Z77" s="32" t="s">
        <v>152</v>
      </c>
      <c r="AA77" s="32" t="s">
        <v>152</v>
      </c>
    </row>
    <row r="78" spans="1:27" s="30" customFormat="1" x14ac:dyDescent="0.35">
      <c r="A78" s="31" t="s">
        <v>123</v>
      </c>
      <c r="B78" s="31" t="s">
        <v>18</v>
      </c>
      <c r="C78" s="32">
        <v>0</v>
      </c>
      <c r="D78" s="32">
        <v>7.5608178165166473E-7</v>
      </c>
      <c r="E78" s="32">
        <v>1.1020223593976185E-6</v>
      </c>
      <c r="F78" s="32">
        <v>1.0826532100666904E-6</v>
      </c>
      <c r="G78" s="32">
        <v>9.604369999326142E-7</v>
      </c>
      <c r="H78" s="32">
        <v>9.646656202847681E-7</v>
      </c>
      <c r="I78" s="32">
        <v>9.7131119971685858E-7</v>
      </c>
      <c r="J78" s="32">
        <v>1.2003325788669297E-6</v>
      </c>
      <c r="K78" s="32">
        <v>1.2998140674966687E-6</v>
      </c>
      <c r="L78" s="32">
        <v>1.5860398558924824E-6</v>
      </c>
      <c r="M78" s="32">
        <v>1.4743273765903352E-6</v>
      </c>
      <c r="N78" s="32">
        <v>1.7166043859119366E-6</v>
      </c>
      <c r="O78" s="32">
        <v>1.7579733057300712E-6</v>
      </c>
      <c r="P78" s="32">
        <v>1.6687911952051541E-6</v>
      </c>
      <c r="Q78" s="32">
        <v>1.584443106999496E-6</v>
      </c>
      <c r="R78" s="32">
        <v>1.5786626404962209E-6</v>
      </c>
      <c r="S78" s="32">
        <v>1.6480073529292393E-6</v>
      </c>
      <c r="T78" s="32">
        <v>1.6208162456295832E-6</v>
      </c>
      <c r="U78" s="32">
        <v>1.7840619608145294E-6</v>
      </c>
      <c r="V78" s="32">
        <v>1.7120027173388239E-6</v>
      </c>
      <c r="W78" s="32">
        <v>1.7566145517829337E-6</v>
      </c>
      <c r="X78" s="32">
        <v>1.8000528170007682E-6</v>
      </c>
      <c r="Y78" s="32">
        <v>1.8560799144896065E-6</v>
      </c>
      <c r="Z78" s="32">
        <v>1.8235260085754756E-6</v>
      </c>
      <c r="AA78" s="32">
        <v>1.8118258929183449E-6</v>
      </c>
    </row>
    <row r="79" spans="1:27" s="30" customFormat="1" x14ac:dyDescent="0.35">
      <c r="A79" s="31" t="s">
        <v>123</v>
      </c>
      <c r="B79" s="31" t="s">
        <v>30</v>
      </c>
      <c r="C79" s="32" t="s">
        <v>152</v>
      </c>
      <c r="D79" s="32" t="s">
        <v>152</v>
      </c>
      <c r="E79" s="32" t="s">
        <v>152</v>
      </c>
      <c r="F79" s="32" t="s">
        <v>152</v>
      </c>
      <c r="G79" s="32" t="s">
        <v>152</v>
      </c>
      <c r="H79" s="32" t="s">
        <v>152</v>
      </c>
      <c r="I79" s="32" t="s">
        <v>152</v>
      </c>
      <c r="J79" s="32" t="s">
        <v>152</v>
      </c>
      <c r="K79" s="32" t="s">
        <v>152</v>
      </c>
      <c r="L79" s="32" t="s">
        <v>152</v>
      </c>
      <c r="M79" s="32" t="s">
        <v>152</v>
      </c>
      <c r="N79" s="32" t="s">
        <v>152</v>
      </c>
      <c r="O79" s="32" t="s">
        <v>152</v>
      </c>
      <c r="P79" s="32" t="s">
        <v>152</v>
      </c>
      <c r="Q79" s="32" t="s">
        <v>152</v>
      </c>
      <c r="R79" s="32" t="s">
        <v>152</v>
      </c>
      <c r="S79" s="32" t="s">
        <v>152</v>
      </c>
      <c r="T79" s="32" t="s">
        <v>152</v>
      </c>
      <c r="U79" s="32" t="s">
        <v>152</v>
      </c>
      <c r="V79" s="32" t="s">
        <v>152</v>
      </c>
      <c r="W79" s="32" t="s">
        <v>152</v>
      </c>
      <c r="X79" s="32" t="s">
        <v>152</v>
      </c>
      <c r="Y79" s="32" t="s">
        <v>152</v>
      </c>
      <c r="Z79" s="32" t="s">
        <v>152</v>
      </c>
      <c r="AA79" s="32" t="s">
        <v>152</v>
      </c>
    </row>
    <row r="80" spans="1:27" s="30" customFormat="1" x14ac:dyDescent="0.35">
      <c r="A80" s="31" t="s">
        <v>123</v>
      </c>
      <c r="B80" s="31" t="s">
        <v>63</v>
      </c>
      <c r="C80" s="32">
        <v>1.8761421721515842E-6</v>
      </c>
      <c r="D80" s="32">
        <v>6.856385638859094E-7</v>
      </c>
      <c r="E80" s="32">
        <v>1.1571270334608457E-6</v>
      </c>
      <c r="F80" s="32">
        <v>1.0979402310005087E-6</v>
      </c>
      <c r="G80" s="32">
        <v>7.2715353088473723E-7</v>
      </c>
      <c r="H80" s="32">
        <v>7.3892646187705919E-7</v>
      </c>
      <c r="I80" s="32">
        <v>7.5806276051295575E-7</v>
      </c>
      <c r="J80" s="32">
        <v>1.0107453669488793E-6</v>
      </c>
      <c r="K80" s="32">
        <v>1.0686330937752138E-6</v>
      </c>
      <c r="L80" s="32">
        <v>1.3995503762001074E-6</v>
      </c>
      <c r="M80" s="32">
        <v>1.1417642092072201E-6</v>
      </c>
      <c r="N80" s="32">
        <v>1.5444955343100019E-6</v>
      </c>
      <c r="O80" s="32">
        <v>1.7282366559796602E-6</v>
      </c>
      <c r="P80" s="32">
        <v>1.4997046289665405E-6</v>
      </c>
      <c r="Q80" s="32">
        <v>5.1396649021774609E-4</v>
      </c>
      <c r="R80" s="32">
        <v>1.1098152260027215E-4</v>
      </c>
      <c r="S80" s="32">
        <v>1.2500996190222885E-3</v>
      </c>
      <c r="T80" s="32">
        <v>4.9279182955482752E-4</v>
      </c>
      <c r="U80" s="32">
        <v>3.2024236395547931E-3</v>
      </c>
      <c r="V80" s="32">
        <v>1.1624515404487789E-2</v>
      </c>
      <c r="W80" s="32">
        <v>2.0673836075245085E-2</v>
      </c>
      <c r="X80" s="32">
        <v>1.3373760787299613E-2</v>
      </c>
      <c r="Y80" s="32">
        <v>4.63356526668951E-2</v>
      </c>
      <c r="Z80" s="32">
        <v>3.9644604637679097E-2</v>
      </c>
      <c r="AA80" s="32">
        <v>3.0116968666255555E-2</v>
      </c>
    </row>
    <row r="81" spans="1:27" s="30" customFormat="1" x14ac:dyDescent="0.35">
      <c r="A81" s="31" t="s">
        <v>123</v>
      </c>
      <c r="B81" s="31" t="s">
        <v>62</v>
      </c>
      <c r="C81" s="32">
        <v>0.37530922836286651</v>
      </c>
      <c r="D81" s="32">
        <v>0.56695486594319633</v>
      </c>
      <c r="E81" s="32">
        <v>0.42205715031444291</v>
      </c>
      <c r="F81" s="32">
        <v>0.42989153712468386</v>
      </c>
      <c r="G81" s="32">
        <v>0.5160794841406966</v>
      </c>
      <c r="H81" s="32">
        <v>0.4689890831562083</v>
      </c>
      <c r="I81" s="32">
        <v>0.47266278206313106</v>
      </c>
      <c r="J81" s="32">
        <v>0.52173492130894417</v>
      </c>
      <c r="K81" s="32">
        <v>0.4650178001661906</v>
      </c>
      <c r="L81" s="32">
        <v>0.37322109816292987</v>
      </c>
      <c r="M81" s="32">
        <v>0.56826411014554923</v>
      </c>
      <c r="N81" s="32">
        <v>0.417709178787186</v>
      </c>
      <c r="O81" s="32">
        <v>0.42749529614880077</v>
      </c>
      <c r="P81" s="32">
        <v>0.51320103192625721</v>
      </c>
      <c r="Q81" s="32">
        <v>0.46892121448443036</v>
      </c>
      <c r="R81" s="32">
        <v>0.46725260510968269</v>
      </c>
      <c r="S81" s="32">
        <v>0.51881949926218618</v>
      </c>
      <c r="T81" s="32">
        <v>0.4624177004127476</v>
      </c>
      <c r="U81" s="32">
        <v>0.37377242344332567</v>
      </c>
      <c r="V81" s="32">
        <v>0.56064216696537195</v>
      </c>
      <c r="W81" s="32">
        <v>0.41536923788033175</v>
      </c>
      <c r="X81" s="32">
        <v>0.4250990439488313</v>
      </c>
      <c r="Y81" s="32">
        <v>0.51294627590372266</v>
      </c>
      <c r="Z81" s="32">
        <v>0.46375421634913216</v>
      </c>
      <c r="AA81" s="32">
        <v>0.46462859994071282</v>
      </c>
    </row>
    <row r="82" spans="1:27" s="30" customFormat="1" x14ac:dyDescent="0.35">
      <c r="A82" s="31" t="s">
        <v>123</v>
      </c>
      <c r="B82" s="31" t="s">
        <v>66</v>
      </c>
      <c r="C82" s="32">
        <v>0.35761646457673069</v>
      </c>
      <c r="D82" s="32">
        <v>0.41841071395223972</v>
      </c>
      <c r="E82" s="32">
        <v>0.43754071878283313</v>
      </c>
      <c r="F82" s="32">
        <v>0.43517529407843109</v>
      </c>
      <c r="G82" s="32">
        <v>0.37732134398818334</v>
      </c>
      <c r="H82" s="32">
        <v>0.37744508248404174</v>
      </c>
      <c r="I82" s="32">
        <v>0.33172160868232753</v>
      </c>
      <c r="J82" s="32">
        <v>0.38512771908924009</v>
      </c>
      <c r="K82" s="32">
        <v>0.37730849577359088</v>
      </c>
      <c r="L82" s="32">
        <v>0.37189347681183066</v>
      </c>
      <c r="M82" s="32">
        <v>0.38076997427713816</v>
      </c>
      <c r="N82" s="32">
        <v>0.34029504990781934</v>
      </c>
      <c r="O82" s="32">
        <v>0.35465634238945287</v>
      </c>
      <c r="P82" s="32">
        <v>0.37829393175762965</v>
      </c>
      <c r="Q82" s="32">
        <v>0.39482824649484644</v>
      </c>
      <c r="R82" s="32">
        <v>0.40987226159872941</v>
      </c>
      <c r="S82" s="32">
        <v>0.36348867649433186</v>
      </c>
      <c r="T82" s="32">
        <v>0.34540608390007604</v>
      </c>
      <c r="U82" s="32">
        <v>0.31435086826554209</v>
      </c>
      <c r="V82" s="32">
        <v>0.29983090429643083</v>
      </c>
      <c r="W82" s="32">
        <v>0.32072166834970195</v>
      </c>
      <c r="X82" s="32">
        <v>0.30841320773841319</v>
      </c>
      <c r="Y82" s="32">
        <v>0.33071091917013412</v>
      </c>
      <c r="Z82" s="32">
        <v>0.32811287100374853</v>
      </c>
      <c r="AA82" s="32">
        <v>0.36425723910216573</v>
      </c>
    </row>
    <row r="83" spans="1:27" s="30" customFormat="1" x14ac:dyDescent="0.35">
      <c r="A83" s="31" t="s">
        <v>123</v>
      </c>
      <c r="B83" s="31" t="s">
        <v>65</v>
      </c>
      <c r="C83" s="32" t="s">
        <v>152</v>
      </c>
      <c r="D83" s="32" t="s">
        <v>152</v>
      </c>
      <c r="E83" s="32" t="s">
        <v>152</v>
      </c>
      <c r="F83" s="32" t="s">
        <v>152</v>
      </c>
      <c r="G83" s="32" t="s">
        <v>152</v>
      </c>
      <c r="H83" s="32" t="s">
        <v>152</v>
      </c>
      <c r="I83" s="32" t="s">
        <v>152</v>
      </c>
      <c r="J83" s="32" t="s">
        <v>152</v>
      </c>
      <c r="K83" s="32" t="s">
        <v>152</v>
      </c>
      <c r="L83" s="32" t="s">
        <v>152</v>
      </c>
      <c r="M83" s="32" t="s">
        <v>152</v>
      </c>
      <c r="N83" s="32" t="s">
        <v>152</v>
      </c>
      <c r="O83" s="32" t="s">
        <v>152</v>
      </c>
      <c r="P83" s="32" t="s">
        <v>152</v>
      </c>
      <c r="Q83" s="32" t="s">
        <v>152</v>
      </c>
      <c r="R83" s="32" t="s">
        <v>152</v>
      </c>
      <c r="S83" s="32">
        <v>0.21558135363086892</v>
      </c>
      <c r="T83" s="32">
        <v>0.22889778644523934</v>
      </c>
      <c r="U83" s="32">
        <v>0.22385514459665148</v>
      </c>
      <c r="V83" s="32">
        <v>0.21705041856925419</v>
      </c>
      <c r="W83" s="32">
        <v>0.21960711567732116</v>
      </c>
      <c r="X83" s="32">
        <v>0.22032613394216133</v>
      </c>
      <c r="Y83" s="32">
        <v>0.20375256468797565</v>
      </c>
      <c r="Z83" s="32">
        <v>0.21460617960426182</v>
      </c>
      <c r="AA83" s="32">
        <v>0.20688521308980212</v>
      </c>
    </row>
    <row r="84" spans="1:27" s="30" customFormat="1" x14ac:dyDescent="0.35">
      <c r="A84" s="31" t="s">
        <v>123</v>
      </c>
      <c r="B84" s="31" t="s">
        <v>34</v>
      </c>
      <c r="C84" s="32" t="s">
        <v>152</v>
      </c>
      <c r="D84" s="32" t="s">
        <v>152</v>
      </c>
      <c r="E84" s="32" t="s">
        <v>152</v>
      </c>
      <c r="F84" s="32" t="s">
        <v>152</v>
      </c>
      <c r="G84" s="32" t="s">
        <v>152</v>
      </c>
      <c r="H84" s="32" t="s">
        <v>152</v>
      </c>
      <c r="I84" s="32" t="s">
        <v>152</v>
      </c>
      <c r="J84" s="32" t="s">
        <v>152</v>
      </c>
      <c r="K84" s="32" t="s">
        <v>152</v>
      </c>
      <c r="L84" s="32" t="s">
        <v>152</v>
      </c>
      <c r="M84" s="32" t="s">
        <v>152</v>
      </c>
      <c r="N84" s="32" t="s">
        <v>152</v>
      </c>
      <c r="O84" s="32" t="s">
        <v>152</v>
      </c>
      <c r="P84" s="32" t="s">
        <v>152</v>
      </c>
      <c r="Q84" s="32" t="s">
        <v>152</v>
      </c>
      <c r="R84" s="32" t="s">
        <v>152</v>
      </c>
      <c r="S84" s="32" t="s">
        <v>152</v>
      </c>
      <c r="T84" s="32" t="s">
        <v>152</v>
      </c>
      <c r="U84" s="32" t="s">
        <v>152</v>
      </c>
      <c r="V84" s="32" t="s">
        <v>152</v>
      </c>
      <c r="W84" s="32" t="s">
        <v>152</v>
      </c>
      <c r="X84" s="32" t="s">
        <v>152</v>
      </c>
      <c r="Y84" s="32" t="s">
        <v>152</v>
      </c>
      <c r="Z84" s="32" t="s">
        <v>152</v>
      </c>
      <c r="AA84" s="32" t="s">
        <v>152</v>
      </c>
    </row>
    <row r="85" spans="1:27" s="30" customFormat="1" x14ac:dyDescent="0.35">
      <c r="A85" s="31" t="s">
        <v>123</v>
      </c>
      <c r="B85" s="31" t="s">
        <v>70</v>
      </c>
      <c r="C85" s="32" t="s">
        <v>152</v>
      </c>
      <c r="D85" s="32" t="s">
        <v>152</v>
      </c>
      <c r="E85" s="32" t="s">
        <v>152</v>
      </c>
      <c r="F85" s="32" t="s">
        <v>152</v>
      </c>
      <c r="G85" s="32" t="s">
        <v>152</v>
      </c>
      <c r="H85" s="32" t="s">
        <v>152</v>
      </c>
      <c r="I85" s="32" t="s">
        <v>152</v>
      </c>
      <c r="J85" s="32" t="s">
        <v>152</v>
      </c>
      <c r="K85" s="32" t="s">
        <v>152</v>
      </c>
      <c r="L85" s="32">
        <v>0.22048016398551484</v>
      </c>
      <c r="M85" s="32">
        <v>0.25580539823143272</v>
      </c>
      <c r="N85" s="32">
        <v>0.22053645996740862</v>
      </c>
      <c r="O85" s="32">
        <v>0.2009385820021227</v>
      </c>
      <c r="P85" s="32">
        <v>0.23576797486161186</v>
      </c>
      <c r="Q85" s="32">
        <v>0.26274875256998992</v>
      </c>
      <c r="R85" s="32">
        <v>0.25461939607621797</v>
      </c>
      <c r="S85" s="32">
        <v>0.27818112027364172</v>
      </c>
      <c r="T85" s="32">
        <v>0.25430072177403762</v>
      </c>
      <c r="U85" s="32">
        <v>0.27107525265789312</v>
      </c>
      <c r="V85" s="32">
        <v>0.18958997861737378</v>
      </c>
      <c r="W85" s="32">
        <v>0.24457663786806946</v>
      </c>
      <c r="X85" s="32">
        <v>0.24494810439419193</v>
      </c>
      <c r="Y85" s="32">
        <v>0.19213169496869204</v>
      </c>
      <c r="Z85" s="32">
        <v>0.18776664987961125</v>
      </c>
      <c r="AA85" s="32">
        <v>0.22985402964595494</v>
      </c>
    </row>
    <row r="86" spans="1:27" s="30" customFormat="1" x14ac:dyDescent="0.35">
      <c r="A86" s="31" t="s">
        <v>123</v>
      </c>
      <c r="B86" s="31" t="s">
        <v>52</v>
      </c>
      <c r="C86" s="32">
        <v>4.1607717122822425E-3</v>
      </c>
      <c r="D86" s="32">
        <v>2.3292247153614072E-3</v>
      </c>
      <c r="E86" s="32">
        <v>4.4336190265063427E-2</v>
      </c>
      <c r="F86" s="32">
        <v>3.5229697347029056E-2</v>
      </c>
      <c r="G86" s="32">
        <v>1.2413445258711994E-3</v>
      </c>
      <c r="H86" s="32">
        <v>2.7292413240551628E-3</v>
      </c>
      <c r="I86" s="32">
        <v>1.8738066656801002E-3</v>
      </c>
      <c r="J86" s="32">
        <v>7.4202847511005837E-2</v>
      </c>
      <c r="K86" s="32">
        <v>6.5525957565739826E-2</v>
      </c>
      <c r="L86" s="32">
        <v>7.0534487247935707E-2</v>
      </c>
      <c r="M86" s="32">
        <v>8.7359652004273286E-2</v>
      </c>
      <c r="N86" s="32">
        <v>8.2404394165291425E-2</v>
      </c>
      <c r="O86" s="32">
        <v>6.9140249266317469E-2</v>
      </c>
      <c r="P86" s="32">
        <v>8.3074364541165874E-2</v>
      </c>
      <c r="Q86" s="32">
        <v>8.7681867638022618E-2</v>
      </c>
      <c r="R86" s="32">
        <v>8.1641219027252243E-2</v>
      </c>
      <c r="S86" s="32">
        <v>9.9298303775648605E-2</v>
      </c>
      <c r="T86" s="32">
        <v>9.0962755628274661E-2</v>
      </c>
      <c r="U86" s="32">
        <v>0.10109221259085356</v>
      </c>
      <c r="V86" s="32">
        <v>7.9810083553505398E-2</v>
      </c>
      <c r="W86" s="32">
        <v>9.5602137820956987E-2</v>
      </c>
      <c r="X86" s="32">
        <v>9.5649480964755451E-2</v>
      </c>
      <c r="Y86" s="32">
        <v>8.1246727363859322E-2</v>
      </c>
      <c r="Z86" s="32">
        <v>8.6784875103175035E-2</v>
      </c>
      <c r="AA86" s="32">
        <v>9.4147095379972359E-2</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3">
        <v>2.5308218771273733E-2</v>
      </c>
      <c r="D92" s="33">
        <v>5.2826743214304084E-2</v>
      </c>
      <c r="E92" s="33">
        <v>5.8131454770196149E-2</v>
      </c>
      <c r="F92" s="33">
        <v>5.8406018336262723E-2</v>
      </c>
      <c r="G92" s="33">
        <v>5.8462612840534285E-2</v>
      </c>
      <c r="H92" s="33">
        <v>0.13316197129686266</v>
      </c>
      <c r="I92" s="33">
        <v>0.13768724988319811</v>
      </c>
      <c r="J92" s="33">
        <v>0.13670038497476428</v>
      </c>
      <c r="K92" s="33">
        <v>0.13398967222054586</v>
      </c>
      <c r="L92" s="33">
        <v>0.13639682425217278</v>
      </c>
      <c r="M92" s="33">
        <v>0.13422158013084362</v>
      </c>
      <c r="N92" s="33">
        <v>0.14214191581524058</v>
      </c>
      <c r="O92" s="33">
        <v>0.13459526056479504</v>
      </c>
      <c r="P92" s="33">
        <v>0.13204964067920685</v>
      </c>
      <c r="Q92" s="33">
        <v>0.14507036574720739</v>
      </c>
      <c r="R92" s="33">
        <v>0.14783890597209884</v>
      </c>
      <c r="S92" s="33">
        <v>0.14059063677304312</v>
      </c>
      <c r="T92" s="33">
        <v>0.13997316984999628</v>
      </c>
      <c r="U92" s="33">
        <v>0.1446814290446069</v>
      </c>
      <c r="V92" s="33">
        <v>0.14028686382086289</v>
      </c>
      <c r="W92" s="33">
        <v>0.14726263924979013</v>
      </c>
      <c r="X92" s="33">
        <v>0.14452873401129393</v>
      </c>
      <c r="Y92" s="33">
        <v>0.1393767492877051</v>
      </c>
      <c r="Z92" s="33">
        <v>0.14455688666254432</v>
      </c>
      <c r="AA92" s="33">
        <v>0.1502960631825592</v>
      </c>
    </row>
    <row r="93" spans="1:27" collapsed="1" x14ac:dyDescent="0.35">
      <c r="A93" s="31" t="s">
        <v>38</v>
      </c>
      <c r="B93" s="31" t="s">
        <v>113</v>
      </c>
      <c r="C93" s="33">
        <v>8.2461293044254376E-3</v>
      </c>
      <c r="D93" s="33">
        <v>0.13365873871322134</v>
      </c>
      <c r="E93" s="33">
        <v>0.15632925850585369</v>
      </c>
      <c r="F93" s="33">
        <v>0.16633076513485368</v>
      </c>
      <c r="G93" s="33">
        <v>0.19393465764630444</v>
      </c>
      <c r="H93" s="33">
        <v>0.25989641029464955</v>
      </c>
      <c r="I93" s="33">
        <v>0.26172780037578181</v>
      </c>
      <c r="J93" s="33">
        <v>0.27590777802793531</v>
      </c>
      <c r="K93" s="33">
        <v>0.26745764370795339</v>
      </c>
      <c r="L93" s="33">
        <v>0.26611280793398251</v>
      </c>
      <c r="M93" s="33">
        <v>0.26577211420482244</v>
      </c>
      <c r="N93" s="33">
        <v>0.288496443360302</v>
      </c>
      <c r="O93" s="33">
        <v>0.25879781485105174</v>
      </c>
      <c r="P93" s="33">
        <v>0.25361501231181494</v>
      </c>
      <c r="Q93" s="33">
        <v>0.29878491183983624</v>
      </c>
      <c r="R93" s="33">
        <v>0.30217838534492208</v>
      </c>
      <c r="S93" s="33">
        <v>0.30221517913426965</v>
      </c>
      <c r="T93" s="33">
        <v>0.28167139930791946</v>
      </c>
      <c r="U93" s="33">
        <v>0.29080204507871898</v>
      </c>
      <c r="V93" s="33">
        <v>0.26823806925980237</v>
      </c>
      <c r="W93" s="33">
        <v>0.30034378282370838</v>
      </c>
      <c r="X93" s="33">
        <v>0.30732438682320573</v>
      </c>
      <c r="Y93" s="33">
        <v>0.26266495100016268</v>
      </c>
      <c r="Z93" s="33">
        <v>0.27729480403343909</v>
      </c>
      <c r="AA93" s="33">
        <v>0.29178243941601256</v>
      </c>
    </row>
    <row r="94" spans="1:27" x14ac:dyDescent="0.35">
      <c r="A94" s="31" t="s">
        <v>38</v>
      </c>
      <c r="B94" s="31" t="s">
        <v>72</v>
      </c>
      <c r="C94" s="33">
        <v>5.4148833182159552E-2</v>
      </c>
      <c r="D94" s="33">
        <v>7.9088306955014009E-2</v>
      </c>
      <c r="E94" s="33">
        <v>9.1593559928480561E-2</v>
      </c>
      <c r="F94" s="33">
        <v>8.9492333612378766E-2</v>
      </c>
      <c r="G94" s="33">
        <v>8.878035013960639E-2</v>
      </c>
      <c r="H94" s="33">
        <v>9.9607687551752006E-2</v>
      </c>
      <c r="I94" s="33">
        <v>0.10142182289654399</v>
      </c>
      <c r="J94" s="33">
        <v>0.1033304836108163</v>
      </c>
      <c r="K94" s="33">
        <v>0.10128756409770563</v>
      </c>
      <c r="L94" s="33">
        <v>9.9879757466264069E-2</v>
      </c>
      <c r="M94" s="33">
        <v>9.9656846146882902E-2</v>
      </c>
      <c r="N94" s="33">
        <v>0.104235025690208</v>
      </c>
      <c r="O94" s="33">
        <v>0.10028451746714415</v>
      </c>
      <c r="P94" s="33">
        <v>9.934177517608142E-2</v>
      </c>
      <c r="Q94" s="33">
        <v>0.10486068353432604</v>
      </c>
      <c r="R94" s="33">
        <v>0.10615252439033374</v>
      </c>
      <c r="S94" s="33">
        <v>0.10336690105344185</v>
      </c>
      <c r="T94" s="33">
        <v>0.10324319911278446</v>
      </c>
      <c r="U94" s="33">
        <v>0.10503511400057199</v>
      </c>
      <c r="V94" s="33">
        <v>0.1035151683107934</v>
      </c>
      <c r="W94" s="33">
        <v>0.10571078521055685</v>
      </c>
      <c r="X94" s="33">
        <v>0.10559697322292709</v>
      </c>
      <c r="Y94" s="33">
        <v>0.10100629817302088</v>
      </c>
      <c r="Z94" s="33">
        <v>0.1051012906901064</v>
      </c>
      <c r="AA94" s="33">
        <v>0.10861050282352658</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3" t="s">
        <v>152</v>
      </c>
      <c r="D97" s="33" t="s">
        <v>152</v>
      </c>
      <c r="E97" s="33" t="s">
        <v>152</v>
      </c>
      <c r="F97" s="33" t="s">
        <v>152</v>
      </c>
      <c r="G97" s="33" t="s">
        <v>152</v>
      </c>
      <c r="H97" s="33">
        <v>0.14379581788139609</v>
      </c>
      <c r="I97" s="33">
        <v>0.14594862822241744</v>
      </c>
      <c r="J97" s="33">
        <v>0.14554880859519281</v>
      </c>
      <c r="K97" s="33">
        <v>0.13756766221507116</v>
      </c>
      <c r="L97" s="33">
        <v>0.143601433288885</v>
      </c>
      <c r="M97" s="33">
        <v>0.14615512844626621</v>
      </c>
      <c r="N97" s="33">
        <v>0.15091721084854062</v>
      </c>
      <c r="O97" s="33">
        <v>0.14458778798488994</v>
      </c>
      <c r="P97" s="33">
        <v>0.14133766185073088</v>
      </c>
      <c r="Q97" s="33">
        <v>0.15408141055516356</v>
      </c>
      <c r="R97" s="33">
        <v>0.15587113370092651</v>
      </c>
      <c r="S97" s="33">
        <v>0.14871639026867836</v>
      </c>
      <c r="T97" s="33">
        <v>0.14539230416235377</v>
      </c>
      <c r="U97" s="33">
        <v>0.15211141296213718</v>
      </c>
      <c r="V97" s="33">
        <v>0.14783906082034218</v>
      </c>
      <c r="W97" s="33">
        <v>0.15287641129468907</v>
      </c>
      <c r="X97" s="33">
        <v>0.14946607978767149</v>
      </c>
      <c r="Y97" s="33">
        <v>0.14710062942979565</v>
      </c>
      <c r="Z97" s="33">
        <v>0.15345307311704909</v>
      </c>
      <c r="AA97" s="33">
        <v>0.15868597760751099</v>
      </c>
    </row>
    <row r="98" spans="1:27" x14ac:dyDescent="0.35">
      <c r="A98" s="31" t="s">
        <v>119</v>
      </c>
      <c r="B98" s="31" t="s">
        <v>113</v>
      </c>
      <c r="C98" s="33">
        <v>7.8961205289193159E-3</v>
      </c>
      <c r="D98" s="33">
        <v>0.12818765940965415</v>
      </c>
      <c r="E98" s="33">
        <v>0.14826561820504455</v>
      </c>
      <c r="F98" s="33">
        <v>0.1690385681470758</v>
      </c>
      <c r="G98" s="33">
        <v>0.19697153003656268</v>
      </c>
      <c r="H98" s="33">
        <v>0.28093118183180238</v>
      </c>
      <c r="I98" s="33">
        <v>0.28302410938340289</v>
      </c>
      <c r="J98" s="33">
        <v>0.29767581993496944</v>
      </c>
      <c r="K98" s="33">
        <v>0.28659410977795574</v>
      </c>
      <c r="L98" s="33">
        <v>0.28219625009673627</v>
      </c>
      <c r="M98" s="33">
        <v>0.2852622331798465</v>
      </c>
      <c r="N98" s="33">
        <v>0.30541201720492767</v>
      </c>
      <c r="O98" s="33">
        <v>0.26989166142839838</v>
      </c>
      <c r="P98" s="33">
        <v>0.26955483396580043</v>
      </c>
      <c r="Q98" s="33">
        <v>0.31827936888277253</v>
      </c>
      <c r="R98" s="33">
        <v>0.3243213106979721</v>
      </c>
      <c r="S98" s="33">
        <v>0.32604206198948466</v>
      </c>
      <c r="T98" s="33">
        <v>0.29605246771910998</v>
      </c>
      <c r="U98" s="33">
        <v>0.30555619592540678</v>
      </c>
      <c r="V98" s="33">
        <v>0.26880206833335879</v>
      </c>
      <c r="W98" s="33">
        <v>0.2976431277896846</v>
      </c>
      <c r="X98" s="33">
        <v>0.30967298395255383</v>
      </c>
      <c r="Y98" s="33">
        <v>0.26003090218559194</v>
      </c>
      <c r="Z98" s="33">
        <v>0.27252198124457006</v>
      </c>
      <c r="AA98" s="33">
        <v>0.29004193367838166</v>
      </c>
    </row>
    <row r="99" spans="1:27" x14ac:dyDescent="0.35">
      <c r="A99" s="31" t="s">
        <v>119</v>
      </c>
      <c r="B99" s="31" t="s">
        <v>72</v>
      </c>
      <c r="C99" s="33">
        <v>3.3585004212039075E-2</v>
      </c>
      <c r="D99" s="33">
        <v>6.6120545918709597E-2</v>
      </c>
      <c r="E99" s="33">
        <v>8.0217537978073336E-2</v>
      </c>
      <c r="F99" s="33">
        <v>7.9418578500584702E-2</v>
      </c>
      <c r="G99" s="33">
        <v>8.2451783560705871E-2</v>
      </c>
      <c r="H99" s="33">
        <v>9.9818279990741096E-2</v>
      </c>
      <c r="I99" s="33">
        <v>0.10151004858993697</v>
      </c>
      <c r="J99" s="33">
        <v>0.10202598916946298</v>
      </c>
      <c r="K99" s="33">
        <v>9.8312623357473664E-2</v>
      </c>
      <c r="L99" s="33">
        <v>0.10024616547203766</v>
      </c>
      <c r="M99" s="33">
        <v>0.10162968417986055</v>
      </c>
      <c r="N99" s="33">
        <v>0.10606166252112086</v>
      </c>
      <c r="O99" s="33">
        <v>0.10408329983776757</v>
      </c>
      <c r="P99" s="33">
        <v>9.9423055060083934E-2</v>
      </c>
      <c r="Q99" s="33">
        <v>0.10564450649795412</v>
      </c>
      <c r="R99" s="33">
        <v>0.10686446668872339</v>
      </c>
      <c r="S99" s="33">
        <v>0.10404975591696941</v>
      </c>
      <c r="T99" s="33">
        <v>0.10400182017504098</v>
      </c>
      <c r="U99" s="33">
        <v>0.10538810725820745</v>
      </c>
      <c r="V99" s="33">
        <v>0.10802101319047858</v>
      </c>
      <c r="W99" s="33">
        <v>0.10700395362400146</v>
      </c>
      <c r="X99" s="33">
        <v>0.10772233752945218</v>
      </c>
      <c r="Y99" s="33">
        <v>0.10355955973591185</v>
      </c>
      <c r="Z99" s="33">
        <v>0.11042622256756994</v>
      </c>
      <c r="AA99" s="33">
        <v>0.11141420681926964</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3">
        <v>1.6192055134683945E-2</v>
      </c>
      <c r="D102" s="33">
        <v>6.6317935425305369E-2</v>
      </c>
      <c r="E102" s="33">
        <v>7.7834863416916172E-2</v>
      </c>
      <c r="F102" s="33">
        <v>7.5658558328281444E-2</v>
      </c>
      <c r="G102" s="33">
        <v>8.2715540195510168E-2</v>
      </c>
      <c r="H102" s="33">
        <v>0.13388553837149814</v>
      </c>
      <c r="I102" s="33">
        <v>0.13488000405275807</v>
      </c>
      <c r="J102" s="33">
        <v>0.12616310174781376</v>
      </c>
      <c r="K102" s="33">
        <v>0.13467918812122096</v>
      </c>
      <c r="L102" s="33">
        <v>0.13555061115236033</v>
      </c>
      <c r="M102" s="33">
        <v>0.12954349962243047</v>
      </c>
      <c r="N102" s="33">
        <v>0.14428150208521937</v>
      </c>
      <c r="O102" s="33">
        <v>0.13605461835975508</v>
      </c>
      <c r="P102" s="33">
        <v>0.12530501773972103</v>
      </c>
      <c r="Q102" s="33">
        <v>0.14141430291184784</v>
      </c>
      <c r="R102" s="33">
        <v>0.1430202925507898</v>
      </c>
      <c r="S102" s="33">
        <v>0.12951898670118764</v>
      </c>
      <c r="T102" s="33">
        <v>0.13824746474312502</v>
      </c>
      <c r="U102" s="33">
        <v>0.14068004923476798</v>
      </c>
      <c r="V102" s="33">
        <v>0.14805630054289809</v>
      </c>
      <c r="W102" s="33">
        <v>0.14847072812705678</v>
      </c>
      <c r="X102" s="33">
        <v>0.14793328292889024</v>
      </c>
      <c r="Y102" s="33">
        <v>0.14016966330797612</v>
      </c>
      <c r="Z102" s="33">
        <v>0.14317075019644285</v>
      </c>
      <c r="AA102" s="33">
        <v>0.14551793164848331</v>
      </c>
    </row>
    <row r="103" spans="1:27" x14ac:dyDescent="0.35">
      <c r="A103" s="31" t="s">
        <v>120</v>
      </c>
      <c r="B103" s="31" t="s">
        <v>113</v>
      </c>
      <c r="C103" s="33">
        <v>8.846144348150219E-3</v>
      </c>
      <c r="D103" s="33">
        <v>0.14303773180505078</v>
      </c>
      <c r="E103" s="33">
        <v>0.17015264187866927</v>
      </c>
      <c r="F103" s="33">
        <v>0.16168505651593559</v>
      </c>
      <c r="G103" s="33">
        <v>0.17608068557861889</v>
      </c>
      <c r="H103" s="33">
        <v>0.13625891403570387</v>
      </c>
      <c r="I103" s="33">
        <v>0.13655104537788257</v>
      </c>
      <c r="J103" s="33">
        <v>0.1479594773921801</v>
      </c>
      <c r="K103" s="33">
        <v>0.15497686605901631</v>
      </c>
      <c r="L103" s="33">
        <v>0.16865749140685898</v>
      </c>
      <c r="M103" s="33">
        <v>0.13510704372593677</v>
      </c>
      <c r="N103" s="33">
        <v>0.22554456610365092</v>
      </c>
      <c r="O103" s="33">
        <v>0.21743222165608636</v>
      </c>
      <c r="P103" s="33">
        <v>0.18307187545481507</v>
      </c>
      <c r="Q103" s="33">
        <v>0.21681976496386804</v>
      </c>
      <c r="R103" s="33">
        <v>0.21239753684846288</v>
      </c>
      <c r="S103" s="33">
        <v>0.24395365147081366</v>
      </c>
      <c r="T103" s="33">
        <v>0.24547158939090927</v>
      </c>
      <c r="U103" s="33">
        <v>0.25296457037759695</v>
      </c>
      <c r="V103" s="33">
        <v>0.26962682612358774</v>
      </c>
      <c r="W103" s="33">
        <v>0.28977216654472593</v>
      </c>
      <c r="X103" s="33">
        <v>0.29570486780991051</v>
      </c>
      <c r="Y103" s="33">
        <v>0.25950795706804125</v>
      </c>
      <c r="Z103" s="33">
        <v>0.2751377763664557</v>
      </c>
      <c r="AA103" s="33">
        <v>0.27708504751311602</v>
      </c>
    </row>
    <row r="104" spans="1:27" x14ac:dyDescent="0.35">
      <c r="A104" s="31" t="s">
        <v>120</v>
      </c>
      <c r="B104" s="31" t="s">
        <v>72</v>
      </c>
      <c r="C104" s="33">
        <v>7.365462571521493E-2</v>
      </c>
      <c r="D104" s="33">
        <v>9.2614453553348311E-2</v>
      </c>
      <c r="E104" s="33">
        <v>0.10225632244483469</v>
      </c>
      <c r="F104" s="33">
        <v>9.9430158525814785E-2</v>
      </c>
      <c r="G104" s="33">
        <v>0.10493086507843752</v>
      </c>
      <c r="H104" s="33">
        <v>0.10412067179537507</v>
      </c>
      <c r="I104" s="33">
        <v>0.10582984953289395</v>
      </c>
      <c r="J104" s="33">
        <v>0.10144064435014191</v>
      </c>
      <c r="K104" s="33">
        <v>0.1049108423870255</v>
      </c>
      <c r="L104" s="33">
        <v>0.103577403319245</v>
      </c>
      <c r="M104" s="33">
        <v>0.10060249439696504</v>
      </c>
      <c r="N104" s="33">
        <v>0.10685958228852194</v>
      </c>
      <c r="O104" s="33">
        <v>0.10395519207960562</v>
      </c>
      <c r="P104" s="33">
        <v>0.10190116671124551</v>
      </c>
      <c r="Q104" s="33">
        <v>0.10390192060322397</v>
      </c>
      <c r="R104" s="33">
        <v>0.10718939610362258</v>
      </c>
      <c r="S104" s="33">
        <v>9.8438437933238351E-2</v>
      </c>
      <c r="T104" s="33">
        <v>0.10219430311107339</v>
      </c>
      <c r="U104" s="33">
        <v>0.10429239263727445</v>
      </c>
      <c r="V104" s="33">
        <v>0.10690028366351297</v>
      </c>
      <c r="W104" s="33">
        <v>0.10588330454590754</v>
      </c>
      <c r="X104" s="33">
        <v>0.10764606999665886</v>
      </c>
      <c r="Y104" s="33">
        <v>0.10440096647928908</v>
      </c>
      <c r="Z104" s="33">
        <v>0.104865195757576</v>
      </c>
      <c r="AA104" s="33">
        <v>0.10711366533666813</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3">
        <v>2.7711147969491742E-2</v>
      </c>
      <c r="D107" s="33">
        <v>5.3328256906679132E-2</v>
      </c>
      <c r="E107" s="33">
        <v>5.5636581093139008E-2</v>
      </c>
      <c r="F107" s="33">
        <v>5.7701971556347896E-2</v>
      </c>
      <c r="G107" s="33">
        <v>5.5444700947701965E-2</v>
      </c>
      <c r="H107" s="33">
        <v>0.12466395208015209</v>
      </c>
      <c r="I107" s="33">
        <v>0.1264075591109802</v>
      </c>
      <c r="J107" s="33">
        <v>0.13428586225218711</v>
      </c>
      <c r="K107" s="33">
        <v>0.12781069305538131</v>
      </c>
      <c r="L107" s="33">
        <v>0.12090120148035369</v>
      </c>
      <c r="M107" s="33">
        <v>0.1196587936234703</v>
      </c>
      <c r="N107" s="33">
        <v>0.12003742870501839</v>
      </c>
      <c r="O107" s="33">
        <v>0.10786545455685945</v>
      </c>
      <c r="P107" s="33">
        <v>0.12621195294300352</v>
      </c>
      <c r="Q107" s="33">
        <v>0.13720645521436092</v>
      </c>
      <c r="R107" s="33">
        <v>0.14138570175735216</v>
      </c>
      <c r="S107" s="33">
        <v>0.14261538750786623</v>
      </c>
      <c r="T107" s="33">
        <v>0.13814208426563601</v>
      </c>
      <c r="U107" s="33">
        <v>0.13950362750156373</v>
      </c>
      <c r="V107" s="33">
        <v>0.11716827416897134</v>
      </c>
      <c r="W107" s="33">
        <v>0.14023278688743451</v>
      </c>
      <c r="X107" s="33">
        <v>0.13457753217639595</v>
      </c>
      <c r="Y107" s="33">
        <v>0.12461979282311951</v>
      </c>
      <c r="Z107" s="33">
        <v>0.13485112067078092</v>
      </c>
      <c r="AA107" s="33">
        <v>0.14530886284232891</v>
      </c>
    </row>
    <row r="108" spans="1:27" x14ac:dyDescent="0.35">
      <c r="A108" s="31" t="s">
        <v>121</v>
      </c>
      <c r="B108" s="31" t="s">
        <v>113</v>
      </c>
      <c r="C108" s="33" t="s">
        <v>152</v>
      </c>
      <c r="D108" s="33" t="s">
        <v>152</v>
      </c>
      <c r="E108" s="33" t="s">
        <v>152</v>
      </c>
      <c r="F108" s="33" t="s">
        <v>152</v>
      </c>
      <c r="G108" s="33" t="s">
        <v>152</v>
      </c>
      <c r="H108" s="33" t="s">
        <v>152</v>
      </c>
      <c r="I108" s="33" t="s">
        <v>152</v>
      </c>
      <c r="J108" s="33" t="s">
        <v>152</v>
      </c>
      <c r="K108" s="33" t="s">
        <v>152</v>
      </c>
      <c r="L108" s="33" t="s">
        <v>152</v>
      </c>
      <c r="M108" s="33" t="s">
        <v>152</v>
      </c>
      <c r="N108" s="33" t="s">
        <v>152</v>
      </c>
      <c r="O108" s="33" t="s">
        <v>152</v>
      </c>
      <c r="P108" s="33" t="s">
        <v>152</v>
      </c>
      <c r="Q108" s="33" t="s">
        <v>152</v>
      </c>
      <c r="R108" s="33" t="s">
        <v>152</v>
      </c>
      <c r="S108" s="33" t="s">
        <v>152</v>
      </c>
      <c r="T108" s="33" t="s">
        <v>152</v>
      </c>
      <c r="U108" s="33" t="s">
        <v>152</v>
      </c>
      <c r="V108" s="33" t="s">
        <v>152</v>
      </c>
      <c r="W108" s="33">
        <v>0.3431888916481991</v>
      </c>
      <c r="X108" s="33">
        <v>0.3321828322164907</v>
      </c>
      <c r="Y108" s="33">
        <v>0.28956607715598948</v>
      </c>
      <c r="Z108" s="33">
        <v>0.31583558338542139</v>
      </c>
      <c r="AA108" s="33">
        <v>0.34673203873081104</v>
      </c>
    </row>
    <row r="109" spans="1:27" x14ac:dyDescent="0.35">
      <c r="A109" s="31" t="s">
        <v>121</v>
      </c>
      <c r="B109" s="31" t="s">
        <v>72</v>
      </c>
      <c r="C109" s="33">
        <v>5.3267785747721182E-2</v>
      </c>
      <c r="D109" s="33">
        <v>9.0016330800680569E-2</v>
      </c>
      <c r="E109" s="33">
        <v>9.5306247159155824E-2</v>
      </c>
      <c r="F109" s="33">
        <v>9.7346799942373413E-2</v>
      </c>
      <c r="G109" s="33">
        <v>9.2880599084556384E-2</v>
      </c>
      <c r="H109" s="33">
        <v>0.10344070228907734</v>
      </c>
      <c r="I109" s="33">
        <v>0.10555595671724936</v>
      </c>
      <c r="J109" s="33">
        <v>0.10936416546679555</v>
      </c>
      <c r="K109" s="33">
        <v>0.1060202628337629</v>
      </c>
      <c r="L109" s="33">
        <v>9.7352294097152514E-2</v>
      </c>
      <c r="M109" s="33">
        <v>9.816076271084985E-2</v>
      </c>
      <c r="N109" s="33">
        <v>0.10014520514461171</v>
      </c>
      <c r="O109" s="33">
        <v>9.200160170568833E-2</v>
      </c>
      <c r="P109" s="33">
        <v>9.8716734420597418E-2</v>
      </c>
      <c r="Q109" s="33">
        <v>0.1058386590581388</v>
      </c>
      <c r="R109" s="33">
        <v>0.10609932373881138</v>
      </c>
      <c r="S109" s="33">
        <v>0.10502980126682411</v>
      </c>
      <c r="T109" s="33">
        <v>0.10261968483545621</v>
      </c>
      <c r="U109" s="33">
        <v>0.10350401451945108</v>
      </c>
      <c r="V109" s="33">
        <v>9.5155522535969997E-2</v>
      </c>
      <c r="W109" s="33">
        <v>0.10241291418821148</v>
      </c>
      <c r="X109" s="33">
        <v>9.9226525384196865E-2</v>
      </c>
      <c r="Y109" s="33">
        <v>9.4415006862090214E-2</v>
      </c>
      <c r="Z109" s="33">
        <v>9.892018298170184E-2</v>
      </c>
      <c r="AA109" s="33">
        <v>0.10596705455923351</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3">
        <v>2.9833460703098221E-2</v>
      </c>
      <c r="D112" s="33">
        <v>4.2605988544854596E-2</v>
      </c>
      <c r="E112" s="33">
        <v>4.4684266077052649E-2</v>
      </c>
      <c r="F112" s="33">
        <v>4.5951637731584734E-2</v>
      </c>
      <c r="G112" s="33">
        <v>4.1885950393464579E-2</v>
      </c>
      <c r="H112" s="33">
        <v>0.11627134201434233</v>
      </c>
      <c r="I112" s="33">
        <v>0.12294958519036557</v>
      </c>
      <c r="J112" s="33">
        <v>0.12787934909652413</v>
      </c>
      <c r="K112" s="33">
        <v>0.12511806885855148</v>
      </c>
      <c r="L112" s="33">
        <v>0.12397906653256956</v>
      </c>
      <c r="M112" s="33">
        <v>0.11229531934389812</v>
      </c>
      <c r="N112" s="33">
        <v>0.12345473430121917</v>
      </c>
      <c r="O112" s="33">
        <v>0.11462286779822774</v>
      </c>
      <c r="P112" s="33">
        <v>0.11625357455299806</v>
      </c>
      <c r="Q112" s="33">
        <v>0.12580268068231498</v>
      </c>
      <c r="R112" s="33">
        <v>0.13317779741084321</v>
      </c>
      <c r="S112" s="33">
        <v>0.13188323845436181</v>
      </c>
      <c r="T112" s="33">
        <v>0.1257518960761958</v>
      </c>
      <c r="U112" s="33">
        <v>0.12980272106928964</v>
      </c>
      <c r="V112" s="33">
        <v>0.11438846391736542</v>
      </c>
      <c r="W112" s="33">
        <v>0.13017820304829847</v>
      </c>
      <c r="X112" s="33">
        <v>0.1275144054530018</v>
      </c>
      <c r="Y112" s="33">
        <v>0.12056050489561049</v>
      </c>
      <c r="Z112" s="33">
        <v>0.12264809005718225</v>
      </c>
      <c r="AA112" s="33">
        <v>0.13327343682336582</v>
      </c>
    </row>
    <row r="113" spans="1:27" x14ac:dyDescent="0.35">
      <c r="A113" s="31" t="s">
        <v>122</v>
      </c>
      <c r="B113" s="31" t="s">
        <v>113</v>
      </c>
      <c r="C113" s="33" t="s">
        <v>152</v>
      </c>
      <c r="D113" s="33" t="s">
        <v>152</v>
      </c>
      <c r="E113" s="33" t="s">
        <v>152</v>
      </c>
      <c r="F113" s="33" t="s">
        <v>152</v>
      </c>
      <c r="G113" s="33" t="s">
        <v>152</v>
      </c>
      <c r="H113" s="33" t="s">
        <v>152</v>
      </c>
      <c r="I113" s="33" t="s">
        <v>152</v>
      </c>
      <c r="J113" s="33" t="s">
        <v>152</v>
      </c>
      <c r="K113" s="33" t="s">
        <v>152</v>
      </c>
      <c r="L113" s="33" t="s">
        <v>152</v>
      </c>
      <c r="M113" s="33" t="s">
        <v>152</v>
      </c>
      <c r="N113" s="33" t="s">
        <v>152</v>
      </c>
      <c r="O113" s="33" t="s">
        <v>152</v>
      </c>
      <c r="P113" s="33" t="s">
        <v>152</v>
      </c>
      <c r="Q113" s="33" t="s">
        <v>152</v>
      </c>
      <c r="R113" s="33" t="s">
        <v>152</v>
      </c>
      <c r="S113" s="33" t="s">
        <v>152</v>
      </c>
      <c r="T113" s="33" t="s">
        <v>152</v>
      </c>
      <c r="U113" s="33" t="s">
        <v>152</v>
      </c>
      <c r="V113" s="33" t="s">
        <v>152</v>
      </c>
      <c r="W113" s="33" t="s">
        <v>152</v>
      </c>
      <c r="X113" s="33" t="s">
        <v>152</v>
      </c>
      <c r="Y113" s="33" t="s">
        <v>152</v>
      </c>
      <c r="Z113" s="33" t="s">
        <v>152</v>
      </c>
      <c r="AA113" s="33" t="s">
        <v>152</v>
      </c>
    </row>
    <row r="114" spans="1:27" x14ac:dyDescent="0.35">
      <c r="A114" s="31" t="s">
        <v>122</v>
      </c>
      <c r="B114" s="31" t="s">
        <v>72</v>
      </c>
      <c r="C114" s="33">
        <v>9.4054831290503474E-2</v>
      </c>
      <c r="D114" s="33">
        <v>9.4867923309582852E-2</v>
      </c>
      <c r="E114" s="33">
        <v>0.11077242267519025</v>
      </c>
      <c r="F114" s="33">
        <v>0.10049816555376141</v>
      </c>
      <c r="G114" s="33">
        <v>8.9025550684154325E-2</v>
      </c>
      <c r="H114" s="33">
        <v>0.10052879419687842</v>
      </c>
      <c r="I114" s="33">
        <v>0.102735558711169</v>
      </c>
      <c r="J114" s="33">
        <v>0.10333194560236006</v>
      </c>
      <c r="K114" s="33">
        <v>0.10031316605073415</v>
      </c>
      <c r="L114" s="33">
        <v>9.9122179228062907E-2</v>
      </c>
      <c r="M114" s="33">
        <v>9.3273243088206406E-2</v>
      </c>
      <c r="N114" s="33">
        <v>0.10177206740393689</v>
      </c>
      <c r="O114" s="33">
        <v>9.8928113842996962E-2</v>
      </c>
      <c r="P114" s="33">
        <v>9.5489582589917979E-2</v>
      </c>
      <c r="Q114" s="33">
        <v>0.10252661815147918</v>
      </c>
      <c r="R114" s="33">
        <v>0.10347915584439663</v>
      </c>
      <c r="S114" s="33">
        <v>0.10554846109926871</v>
      </c>
      <c r="T114" s="33">
        <v>0.10346000643763785</v>
      </c>
      <c r="U114" s="33">
        <v>0.10617147560104295</v>
      </c>
      <c r="V114" s="33">
        <v>9.9691077959959226E-2</v>
      </c>
      <c r="W114" s="33">
        <v>0.10664686459622422</v>
      </c>
      <c r="X114" s="33">
        <v>0.1060982913359521</v>
      </c>
      <c r="Y114" s="33">
        <v>9.973967154252418E-2</v>
      </c>
      <c r="Z114" s="33">
        <v>0.1011492968187052</v>
      </c>
      <c r="AA114" s="33">
        <v>0.1077829415914868</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3" t="s">
        <v>152</v>
      </c>
      <c r="D117" s="33" t="s">
        <v>152</v>
      </c>
      <c r="E117" s="33" t="s">
        <v>152</v>
      </c>
      <c r="F117" s="33" t="s">
        <v>152</v>
      </c>
      <c r="G117" s="33" t="s">
        <v>152</v>
      </c>
      <c r="H117" s="33" t="s">
        <v>152</v>
      </c>
      <c r="I117" s="33" t="s">
        <v>152</v>
      </c>
      <c r="J117" s="33" t="s">
        <v>152</v>
      </c>
      <c r="K117" s="33" t="s">
        <v>152</v>
      </c>
      <c r="L117" s="33" t="s">
        <v>152</v>
      </c>
      <c r="M117" s="33" t="s">
        <v>152</v>
      </c>
      <c r="N117" s="33" t="s">
        <v>152</v>
      </c>
      <c r="O117" s="33" t="s">
        <v>152</v>
      </c>
      <c r="P117" s="33" t="s">
        <v>152</v>
      </c>
      <c r="Q117" s="33" t="s">
        <v>152</v>
      </c>
      <c r="R117" s="33" t="s">
        <v>152</v>
      </c>
      <c r="S117" s="33" t="s">
        <v>152</v>
      </c>
      <c r="T117" s="33" t="s">
        <v>152</v>
      </c>
      <c r="U117" s="33" t="s">
        <v>152</v>
      </c>
      <c r="V117" s="33" t="s">
        <v>152</v>
      </c>
      <c r="W117" s="33" t="s">
        <v>152</v>
      </c>
      <c r="X117" s="33" t="s">
        <v>152</v>
      </c>
      <c r="Y117" s="33" t="s">
        <v>152</v>
      </c>
      <c r="Z117" s="33" t="s">
        <v>152</v>
      </c>
      <c r="AA117" s="33" t="s">
        <v>152</v>
      </c>
    </row>
    <row r="118" spans="1:27" x14ac:dyDescent="0.35">
      <c r="A118" s="31" t="s">
        <v>123</v>
      </c>
      <c r="B118" s="31" t="s">
        <v>113</v>
      </c>
      <c r="C118" s="33" t="s">
        <v>152</v>
      </c>
      <c r="D118" s="33" t="s">
        <v>152</v>
      </c>
      <c r="E118" s="33" t="s">
        <v>152</v>
      </c>
      <c r="F118" s="33" t="s">
        <v>152</v>
      </c>
      <c r="G118" s="33" t="s">
        <v>152</v>
      </c>
      <c r="H118" s="33" t="s">
        <v>152</v>
      </c>
      <c r="I118" s="33" t="s">
        <v>152</v>
      </c>
      <c r="J118" s="33" t="s">
        <v>152</v>
      </c>
      <c r="K118" s="33" t="s">
        <v>152</v>
      </c>
      <c r="L118" s="33">
        <v>0.27560007028289868</v>
      </c>
      <c r="M118" s="33">
        <v>0.32130049976333253</v>
      </c>
      <c r="N118" s="33">
        <v>0.27516202999710504</v>
      </c>
      <c r="O118" s="33">
        <v>0.25042237853180471</v>
      </c>
      <c r="P118" s="33">
        <v>0.29469807163065415</v>
      </c>
      <c r="Q118" s="33">
        <v>0.32843577599072893</v>
      </c>
      <c r="R118" s="33">
        <v>0.3199865461622487</v>
      </c>
      <c r="S118" s="33">
        <v>0.3460141191761133</v>
      </c>
      <c r="T118" s="33">
        <v>0.31945806255565179</v>
      </c>
      <c r="U118" s="33">
        <v>0.33726188139000179</v>
      </c>
      <c r="V118" s="33">
        <v>0.23869978899559655</v>
      </c>
      <c r="W118" s="33">
        <v>0.3057206712732739</v>
      </c>
      <c r="X118" s="33">
        <v>0.30528114333173029</v>
      </c>
      <c r="Y118" s="33">
        <v>0.24089768172303963</v>
      </c>
      <c r="Z118" s="33">
        <v>0.23363070381818465</v>
      </c>
      <c r="AA118" s="33">
        <v>0.28685385022323623</v>
      </c>
    </row>
    <row r="119" spans="1:27" x14ac:dyDescent="0.35">
      <c r="A119" s="31" t="s">
        <v>123</v>
      </c>
      <c r="B119" s="31" t="s">
        <v>72</v>
      </c>
      <c r="C119" s="33">
        <v>4.6158956274187984E-3</v>
      </c>
      <c r="D119" s="33">
        <v>2.4611629898507919E-3</v>
      </c>
      <c r="E119" s="33">
        <v>5.1881034701430434E-2</v>
      </c>
      <c r="F119" s="33">
        <v>4.1167507415033743E-2</v>
      </c>
      <c r="G119" s="33">
        <v>1.1812217677717818E-3</v>
      </c>
      <c r="H119" s="33">
        <v>2.9316866342961189E-3</v>
      </c>
      <c r="I119" s="33">
        <v>1.9253138943268724E-3</v>
      </c>
      <c r="J119" s="33">
        <v>8.7018276941021211E-2</v>
      </c>
      <c r="K119" s="33">
        <v>7.6810224677283032E-2</v>
      </c>
      <c r="L119" s="33">
        <v>8.2702590929332812E-2</v>
      </c>
      <c r="M119" s="33">
        <v>0.10249691940976254</v>
      </c>
      <c r="N119" s="33">
        <v>9.6667187886781525E-2</v>
      </c>
      <c r="O119" s="33">
        <v>8.1062300803210238E-2</v>
      </c>
      <c r="P119" s="33">
        <v>9.7455387344303188E-2</v>
      </c>
      <c r="Q119" s="33">
        <v>0.10287592116780149</v>
      </c>
      <c r="R119" s="33">
        <v>9.5769275345081992E-2</v>
      </c>
      <c r="S119" s="33">
        <v>0.11654232841891647</v>
      </c>
      <c r="T119" s="33">
        <v>0.10673577852543277</v>
      </c>
      <c r="U119" s="33">
        <v>0.11865280286694586</v>
      </c>
      <c r="V119" s="33">
        <v>9.3615006687810712E-2</v>
      </c>
      <c r="W119" s="33">
        <v>0.11219385913530532</v>
      </c>
      <c r="X119" s="33">
        <v>0.112249559452719</v>
      </c>
      <c r="Y119" s="33">
        <v>9.5305118399190966E-2</v>
      </c>
      <c r="Z119" s="33">
        <v>0.10182060632760807</v>
      </c>
      <c r="AA119" s="33">
        <v>0.11048204115201267</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3" t="s">
        <v>152</v>
      </c>
      <c r="D124" s="33" t="s">
        <v>152</v>
      </c>
      <c r="E124" s="33" t="s">
        <v>152</v>
      </c>
      <c r="F124" s="33" t="s">
        <v>152</v>
      </c>
      <c r="G124" s="33" t="s">
        <v>152</v>
      </c>
      <c r="H124" s="33" t="s">
        <v>152</v>
      </c>
      <c r="I124" s="33" t="s">
        <v>152</v>
      </c>
      <c r="J124" s="33" t="s">
        <v>152</v>
      </c>
      <c r="K124" s="33" t="s">
        <v>152</v>
      </c>
      <c r="L124" s="33" t="s">
        <v>152</v>
      </c>
      <c r="M124" s="33" t="s">
        <v>152</v>
      </c>
      <c r="N124" s="33" t="s">
        <v>152</v>
      </c>
      <c r="O124" s="33" t="s">
        <v>152</v>
      </c>
      <c r="P124" s="33" t="s">
        <v>152</v>
      </c>
      <c r="Q124" s="33" t="s">
        <v>152</v>
      </c>
      <c r="R124" s="33" t="s">
        <v>152</v>
      </c>
      <c r="S124" s="33" t="s">
        <v>152</v>
      </c>
      <c r="T124" s="33" t="s">
        <v>152</v>
      </c>
      <c r="U124" s="33" t="s">
        <v>152</v>
      </c>
      <c r="V124" s="33" t="s">
        <v>152</v>
      </c>
      <c r="W124" s="33" t="s">
        <v>152</v>
      </c>
      <c r="X124" s="33" t="s">
        <v>152</v>
      </c>
      <c r="Y124" s="33" t="s">
        <v>152</v>
      </c>
      <c r="Z124" s="33" t="s">
        <v>152</v>
      </c>
      <c r="AA124" s="33" t="s">
        <v>152</v>
      </c>
    </row>
    <row r="125" spans="1:27" collapsed="1" x14ac:dyDescent="0.35">
      <c r="A125" s="31" t="s">
        <v>38</v>
      </c>
      <c r="B125" s="31" t="s">
        <v>73</v>
      </c>
      <c r="C125" s="33">
        <v>5.4298710575231654E-2</v>
      </c>
      <c r="D125" s="33">
        <v>5.366207385983858E-2</v>
      </c>
      <c r="E125" s="33">
        <v>4.0218559925378282E-2</v>
      </c>
      <c r="F125" s="33">
        <v>3.7477030846674843E-2</v>
      </c>
      <c r="G125" s="33">
        <v>2.9017654541980614E-2</v>
      </c>
      <c r="H125" s="33">
        <v>2.5279407832316851E-2</v>
      </c>
      <c r="I125" s="33">
        <v>2.3757719483657919E-2</v>
      </c>
      <c r="J125" s="33">
        <v>2.2918290316614007E-2</v>
      </c>
      <c r="K125" s="33">
        <v>2.278381778214511E-2</v>
      </c>
      <c r="L125" s="33">
        <v>2.2011695806415849E-2</v>
      </c>
      <c r="M125" s="33">
        <v>2.1316661392213679E-2</v>
      </c>
      <c r="N125" s="33">
        <v>2.0685561531123532E-2</v>
      </c>
      <c r="O125" s="33">
        <v>2.0308392692258495E-2</v>
      </c>
      <c r="P125" s="33">
        <v>2.0363829232926092E-2</v>
      </c>
      <c r="Q125" s="33">
        <v>2.077587967260712E-2</v>
      </c>
      <c r="R125" s="33">
        <v>2.2234968271696732E-2</v>
      </c>
      <c r="S125" s="33">
        <v>2.3848017830955807E-2</v>
      </c>
      <c r="T125" s="33">
        <v>2.5630218369587947E-2</v>
      </c>
      <c r="U125" s="33">
        <v>2.7597267585165782E-2</v>
      </c>
      <c r="V125" s="33">
        <v>2.9357563301339533E-2</v>
      </c>
      <c r="W125" s="33">
        <v>3.1228012095607219E-2</v>
      </c>
      <c r="X125" s="33">
        <v>3.3257866757900295E-2</v>
      </c>
      <c r="Y125" s="33">
        <v>3.5520818946763295E-2</v>
      </c>
      <c r="Z125" s="33">
        <v>3.7685961011800585E-2</v>
      </c>
      <c r="AA125" s="33">
        <v>3.9980610739929152E-2</v>
      </c>
    </row>
    <row r="126" spans="1:27" collapsed="1" x14ac:dyDescent="0.35">
      <c r="A126" s="31" t="s">
        <v>38</v>
      </c>
      <c r="B126" s="31" t="s">
        <v>74</v>
      </c>
      <c r="C126" s="33">
        <v>6.3880743186862446E-2</v>
      </c>
      <c r="D126" s="33">
        <v>6.3132123532545756E-2</v>
      </c>
      <c r="E126" s="33">
        <v>4.7316271402580948E-2</v>
      </c>
      <c r="F126" s="33">
        <v>4.4090596255396061E-2</v>
      </c>
      <c r="G126" s="33">
        <v>3.4138204495944117E-2</v>
      </c>
      <c r="H126" s="33">
        <v>2.9740531955212819E-2</v>
      </c>
      <c r="I126" s="33">
        <v>2.7950489134417732E-2</v>
      </c>
      <c r="J126" s="33">
        <v>2.6962972959591762E-2</v>
      </c>
      <c r="K126" s="33">
        <v>2.6804682012315371E-2</v>
      </c>
      <c r="L126" s="33">
        <v>2.5896056727248203E-2</v>
      </c>
      <c r="M126" s="33">
        <v>2.5078691277325836E-2</v>
      </c>
      <c r="N126" s="33">
        <v>2.4335934046701872E-2</v>
      </c>
      <c r="O126" s="33">
        <v>2.3892174154536795E-2</v>
      </c>
      <c r="P126" s="33">
        <v>2.3957481167276813E-2</v>
      </c>
      <c r="Q126" s="33">
        <v>2.4442240781474604E-2</v>
      </c>
      <c r="R126" s="33">
        <v>2.6158900395103046E-2</v>
      </c>
      <c r="S126" s="33">
        <v>2.8056426881605211E-2</v>
      </c>
      <c r="T126" s="33">
        <v>3.0153175341551024E-2</v>
      </c>
      <c r="U126" s="33">
        <v>3.2467468477437769E-2</v>
      </c>
      <c r="V126" s="33">
        <v>3.45382980574305E-2</v>
      </c>
      <c r="W126" s="33">
        <v>3.6738801618245921E-2</v>
      </c>
      <c r="X126" s="33">
        <v>3.9126903019631433E-2</v>
      </c>
      <c r="Y126" s="33">
        <v>4.1789080655215721E-2</v>
      </c>
      <c r="Z126" s="33">
        <v>4.4336375293237598E-2</v>
      </c>
      <c r="AA126" s="33">
        <v>4.7036157540401261E-2</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33" t="s">
        <v>152</v>
      </c>
      <c r="D129" s="33" t="s">
        <v>152</v>
      </c>
      <c r="E129" s="33" t="s">
        <v>152</v>
      </c>
      <c r="F129" s="33" t="s">
        <v>152</v>
      </c>
      <c r="G129" s="33" t="s">
        <v>152</v>
      </c>
      <c r="H129" s="33" t="s">
        <v>152</v>
      </c>
      <c r="I129" s="33" t="s">
        <v>152</v>
      </c>
      <c r="J129" s="33" t="s">
        <v>152</v>
      </c>
      <c r="K129" s="33" t="s">
        <v>152</v>
      </c>
      <c r="L129" s="33" t="s">
        <v>152</v>
      </c>
      <c r="M129" s="33" t="s">
        <v>152</v>
      </c>
      <c r="N129" s="33" t="s">
        <v>152</v>
      </c>
      <c r="O129" s="33" t="s">
        <v>152</v>
      </c>
      <c r="P129" s="33" t="s">
        <v>152</v>
      </c>
      <c r="Q129" s="33" t="s">
        <v>152</v>
      </c>
      <c r="R129" s="33" t="s">
        <v>152</v>
      </c>
      <c r="S129" s="33" t="s">
        <v>152</v>
      </c>
      <c r="T129" s="33" t="s">
        <v>152</v>
      </c>
      <c r="U129" s="33" t="s">
        <v>152</v>
      </c>
      <c r="V129" s="33" t="s">
        <v>152</v>
      </c>
      <c r="W129" s="33" t="s">
        <v>152</v>
      </c>
      <c r="X129" s="33" t="s">
        <v>152</v>
      </c>
      <c r="Y129" s="33" t="s">
        <v>152</v>
      </c>
      <c r="Z129" s="33" t="s">
        <v>152</v>
      </c>
      <c r="AA129" s="33" t="s">
        <v>152</v>
      </c>
    </row>
    <row r="130" spans="1:27" x14ac:dyDescent="0.35">
      <c r="A130" s="31" t="s">
        <v>119</v>
      </c>
      <c r="B130" s="31" t="s">
        <v>73</v>
      </c>
      <c r="C130" s="33">
        <v>6.3426108135494999E-2</v>
      </c>
      <c r="D130" s="33">
        <v>5.96113485707866E-2</v>
      </c>
      <c r="E130" s="33">
        <v>5.0754456776336491E-2</v>
      </c>
      <c r="F130" s="33">
        <v>4.9449804632968206E-2</v>
      </c>
      <c r="G130" s="33">
        <v>3.8431107264184791E-2</v>
      </c>
      <c r="H130" s="33">
        <v>3.3682414724327668E-2</v>
      </c>
      <c r="I130" s="33">
        <v>3.156642318516744E-2</v>
      </c>
      <c r="J130" s="33">
        <v>3.0204920570593485E-2</v>
      </c>
      <c r="K130" s="33">
        <v>2.9803729124576642E-2</v>
      </c>
      <c r="L130" s="33">
        <v>2.8500023757495822E-2</v>
      </c>
      <c r="M130" s="33">
        <v>2.7374351439856528E-2</v>
      </c>
      <c r="N130" s="33">
        <v>2.6325115599449049E-2</v>
      </c>
      <c r="O130" s="33">
        <v>2.5642018388207267E-2</v>
      </c>
      <c r="P130" s="33">
        <v>2.548469084315769E-2</v>
      </c>
      <c r="Q130" s="33">
        <v>2.5838472269407272E-2</v>
      </c>
      <c r="R130" s="33">
        <v>2.7454511261113795E-2</v>
      </c>
      <c r="S130" s="33">
        <v>2.9203013950771677E-2</v>
      </c>
      <c r="T130" s="33">
        <v>3.1129575723722547E-2</v>
      </c>
      <c r="U130" s="33">
        <v>3.3315305247843915E-2</v>
      </c>
      <c r="V130" s="33">
        <v>3.5084859678255073E-2</v>
      </c>
      <c r="W130" s="33">
        <v>3.7049481244375917E-2</v>
      </c>
      <c r="X130" s="33">
        <v>3.9208097256364594E-2</v>
      </c>
      <c r="Y130" s="33">
        <v>4.1509632604616903E-2</v>
      </c>
      <c r="Z130" s="33">
        <v>4.3847487254832326E-2</v>
      </c>
      <c r="AA130" s="33">
        <v>4.6308472842561059E-2</v>
      </c>
    </row>
    <row r="131" spans="1:27" x14ac:dyDescent="0.35">
      <c r="A131" s="31" t="s">
        <v>119</v>
      </c>
      <c r="B131" s="31" t="s">
        <v>74</v>
      </c>
      <c r="C131" s="33">
        <v>7.4619087781192139E-2</v>
      </c>
      <c r="D131" s="33">
        <v>7.0131573238113976E-2</v>
      </c>
      <c r="E131" s="33">
        <v>5.9711383293315379E-2</v>
      </c>
      <c r="F131" s="33">
        <v>5.8175690093847592E-2</v>
      </c>
      <c r="G131" s="33">
        <v>4.521295927845112E-2</v>
      </c>
      <c r="H131" s="33">
        <v>3.9626395998552076E-2</v>
      </c>
      <c r="I131" s="33">
        <v>3.7137184047054593E-2</v>
      </c>
      <c r="J131" s="33">
        <v>3.5535501273664435E-2</v>
      </c>
      <c r="K131" s="33">
        <v>3.506362001481525E-2</v>
      </c>
      <c r="L131" s="33">
        <v>3.3529272577969484E-2</v>
      </c>
      <c r="M131" s="33">
        <v>3.2205581366845058E-2</v>
      </c>
      <c r="N131" s="33">
        <v>3.0970648824685074E-2</v>
      </c>
      <c r="O131" s="33">
        <v>3.0166964239476863E-2</v>
      </c>
      <c r="P131" s="33">
        <v>2.998201260259041E-2</v>
      </c>
      <c r="Q131" s="33">
        <v>3.039835679657818E-2</v>
      </c>
      <c r="R131" s="33">
        <v>3.2299414285254055E-2</v>
      </c>
      <c r="S131" s="33">
        <v>3.4356407632878914E-2</v>
      </c>
      <c r="T131" s="33">
        <v>3.6623032131845291E-2</v>
      </c>
      <c r="U131" s="33">
        <v>3.9194650003581383E-2</v>
      </c>
      <c r="V131" s="33">
        <v>4.1276340057477982E-2</v>
      </c>
      <c r="W131" s="33">
        <v>4.3587629164187167E-2</v>
      </c>
      <c r="X131" s="33">
        <v>4.6127169508995959E-2</v>
      </c>
      <c r="Y131" s="33">
        <v>4.8834664247840748E-2</v>
      </c>
      <c r="Z131" s="33">
        <v>5.158515008721782E-2</v>
      </c>
      <c r="AA131" s="33">
        <v>5.4480987568810563E-2</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33" t="s">
        <v>152</v>
      </c>
      <c r="D134" s="33" t="s">
        <v>152</v>
      </c>
      <c r="E134" s="33" t="s">
        <v>152</v>
      </c>
      <c r="F134" s="33" t="s">
        <v>152</v>
      </c>
      <c r="G134" s="33" t="s">
        <v>152</v>
      </c>
      <c r="H134" s="33" t="s">
        <v>152</v>
      </c>
      <c r="I134" s="33" t="s">
        <v>152</v>
      </c>
      <c r="J134" s="33" t="s">
        <v>152</v>
      </c>
      <c r="K134" s="33" t="s">
        <v>152</v>
      </c>
      <c r="L134" s="33" t="s">
        <v>152</v>
      </c>
      <c r="M134" s="33" t="s">
        <v>152</v>
      </c>
      <c r="N134" s="33" t="s">
        <v>152</v>
      </c>
      <c r="O134" s="33" t="s">
        <v>152</v>
      </c>
      <c r="P134" s="33" t="s">
        <v>152</v>
      </c>
      <c r="Q134" s="33" t="s">
        <v>152</v>
      </c>
      <c r="R134" s="33" t="s">
        <v>152</v>
      </c>
      <c r="S134" s="33" t="s">
        <v>152</v>
      </c>
      <c r="T134" s="33" t="s">
        <v>152</v>
      </c>
      <c r="U134" s="33" t="s">
        <v>152</v>
      </c>
      <c r="V134" s="33" t="s">
        <v>152</v>
      </c>
      <c r="W134" s="33" t="s">
        <v>152</v>
      </c>
      <c r="X134" s="33" t="s">
        <v>152</v>
      </c>
      <c r="Y134" s="33" t="s">
        <v>152</v>
      </c>
      <c r="Z134" s="33" t="s">
        <v>152</v>
      </c>
      <c r="AA134" s="33" t="s">
        <v>152</v>
      </c>
    </row>
    <row r="135" spans="1:27" x14ac:dyDescent="0.35">
      <c r="A135" s="31" t="s">
        <v>120</v>
      </c>
      <c r="B135" s="31" t="s">
        <v>73</v>
      </c>
      <c r="C135" s="33">
        <v>5.8854625783563659E-2</v>
      </c>
      <c r="D135" s="33">
        <v>4.4277729877095877E-2</v>
      </c>
      <c r="E135" s="33">
        <v>3.5126931647095572E-2</v>
      </c>
      <c r="F135" s="33">
        <v>3.3237420467828509E-2</v>
      </c>
      <c r="G135" s="33">
        <v>2.56557463230071E-2</v>
      </c>
      <c r="H135" s="33">
        <v>2.270314868575796E-2</v>
      </c>
      <c r="I135" s="33">
        <v>2.1470296609491585E-2</v>
      </c>
      <c r="J135" s="33">
        <v>2.0613344275341929E-2</v>
      </c>
      <c r="K135" s="33">
        <v>2.0436165693965554E-2</v>
      </c>
      <c r="L135" s="33">
        <v>1.9731519269732583E-2</v>
      </c>
      <c r="M135" s="33">
        <v>1.9122077583215418E-2</v>
      </c>
      <c r="N135" s="33">
        <v>1.860457123682242E-2</v>
      </c>
      <c r="O135" s="33">
        <v>1.8314252847564202E-2</v>
      </c>
      <c r="P135" s="33">
        <v>1.8473566790846635E-2</v>
      </c>
      <c r="Q135" s="33">
        <v>1.8879087148364605E-2</v>
      </c>
      <c r="R135" s="33">
        <v>2.0347900912339182E-2</v>
      </c>
      <c r="S135" s="33">
        <v>2.1905322194785144E-2</v>
      </c>
      <c r="T135" s="33">
        <v>2.3709203667800032E-2</v>
      </c>
      <c r="U135" s="33">
        <v>2.5821748407688951E-2</v>
      </c>
      <c r="V135" s="33">
        <v>2.7661620482856621E-2</v>
      </c>
      <c r="W135" s="33">
        <v>2.9694491655523503E-2</v>
      </c>
      <c r="X135" s="33">
        <v>3.1896659739459106E-2</v>
      </c>
      <c r="Y135" s="33">
        <v>3.4308883889938462E-2</v>
      </c>
      <c r="Z135" s="33">
        <v>3.664344044265197E-2</v>
      </c>
      <c r="AA135" s="33">
        <v>3.9262338251147638E-2</v>
      </c>
    </row>
    <row r="136" spans="1:27" x14ac:dyDescent="0.35">
      <c r="A136" s="31" t="s">
        <v>120</v>
      </c>
      <c r="B136" s="31" t="s">
        <v>74</v>
      </c>
      <c r="C136" s="33">
        <v>6.924087214735776E-2</v>
      </c>
      <c r="D136" s="33">
        <v>5.209055517756208E-2</v>
      </c>
      <c r="E136" s="33">
        <v>4.1326187735844108E-2</v>
      </c>
      <c r="F136" s="33">
        <v>3.9103305115030296E-2</v>
      </c>
      <c r="G136" s="33">
        <v>3.0182980247902405E-2</v>
      </c>
      <c r="H136" s="33">
        <v>2.6709684786762347E-2</v>
      </c>
      <c r="I136" s="33">
        <v>2.5260076658753832E-2</v>
      </c>
      <c r="J136" s="33">
        <v>2.4251024931547273E-2</v>
      </c>
      <c r="K136" s="33">
        <v>2.4042576920931903E-2</v>
      </c>
      <c r="L136" s="33">
        <v>2.3213601913751228E-2</v>
      </c>
      <c r="M136" s="33">
        <v>2.2496891594827258E-2</v>
      </c>
      <c r="N136" s="33">
        <v>2.1887741119183308E-2</v>
      </c>
      <c r="O136" s="33">
        <v>2.1546197734321055E-2</v>
      </c>
      <c r="P136" s="33">
        <v>2.1733544505180072E-2</v>
      </c>
      <c r="Q136" s="33">
        <v>2.2210685584656931E-2</v>
      </c>
      <c r="R136" s="33">
        <v>2.3939010604613058E-2</v>
      </c>
      <c r="S136" s="33">
        <v>2.5770697711484859E-2</v>
      </c>
      <c r="T136" s="33">
        <v>2.7893092568874733E-2</v>
      </c>
      <c r="U136" s="33">
        <v>3.0378555191717262E-2</v>
      </c>
      <c r="V136" s="33">
        <v>3.2543280926354279E-2</v>
      </c>
      <c r="W136" s="33">
        <v>3.4934732397411038E-2</v>
      </c>
      <c r="X136" s="33">
        <v>3.7525441818792381E-2</v>
      </c>
      <c r="Y136" s="33">
        <v>4.036303584041788E-2</v>
      </c>
      <c r="Z136" s="33">
        <v>4.3109748377049423E-2</v>
      </c>
      <c r="AA136" s="33">
        <v>4.6191015556912199E-2</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33" t="s">
        <v>152</v>
      </c>
      <c r="D139" s="33" t="s">
        <v>152</v>
      </c>
      <c r="E139" s="33" t="s">
        <v>152</v>
      </c>
      <c r="F139" s="33" t="s">
        <v>152</v>
      </c>
      <c r="G139" s="33" t="s">
        <v>152</v>
      </c>
      <c r="H139" s="33" t="s">
        <v>152</v>
      </c>
      <c r="I139" s="33" t="s">
        <v>152</v>
      </c>
      <c r="J139" s="33" t="s">
        <v>152</v>
      </c>
      <c r="K139" s="33" t="s">
        <v>152</v>
      </c>
      <c r="L139" s="33" t="s">
        <v>152</v>
      </c>
      <c r="M139" s="33" t="s">
        <v>152</v>
      </c>
      <c r="N139" s="33" t="s">
        <v>152</v>
      </c>
      <c r="O139" s="33" t="s">
        <v>152</v>
      </c>
      <c r="P139" s="33" t="s">
        <v>152</v>
      </c>
      <c r="Q139" s="33" t="s">
        <v>152</v>
      </c>
      <c r="R139" s="33" t="s">
        <v>152</v>
      </c>
      <c r="S139" s="33" t="s">
        <v>152</v>
      </c>
      <c r="T139" s="33" t="s">
        <v>152</v>
      </c>
      <c r="U139" s="33" t="s">
        <v>152</v>
      </c>
      <c r="V139" s="33" t="s">
        <v>152</v>
      </c>
      <c r="W139" s="33" t="s">
        <v>152</v>
      </c>
      <c r="X139" s="33" t="s">
        <v>152</v>
      </c>
      <c r="Y139" s="33" t="s">
        <v>152</v>
      </c>
      <c r="Z139" s="33" t="s">
        <v>152</v>
      </c>
      <c r="AA139" s="33" t="s">
        <v>152</v>
      </c>
    </row>
    <row r="140" spans="1:27" x14ac:dyDescent="0.35">
      <c r="A140" s="31" t="s">
        <v>121</v>
      </c>
      <c r="B140" s="31" t="s">
        <v>73</v>
      </c>
      <c r="C140" s="33">
        <v>5.0668025182468109E-2</v>
      </c>
      <c r="D140" s="33">
        <v>6.839842905405645E-2</v>
      </c>
      <c r="E140" s="33">
        <v>3.2678024513545172E-2</v>
      </c>
      <c r="F140" s="33">
        <v>2.7772927680154182E-2</v>
      </c>
      <c r="G140" s="33">
        <v>2.0589985581965196E-2</v>
      </c>
      <c r="H140" s="33">
        <v>1.7236601170621191E-2</v>
      </c>
      <c r="I140" s="33">
        <v>1.5943585026054669E-2</v>
      </c>
      <c r="J140" s="33">
        <v>1.5530333270773532E-2</v>
      </c>
      <c r="K140" s="33">
        <v>1.5543012901726954E-2</v>
      </c>
      <c r="L140" s="33">
        <v>1.5219097788176148E-2</v>
      </c>
      <c r="M140" s="33">
        <v>1.4889700652913423E-2</v>
      </c>
      <c r="N140" s="33">
        <v>1.4570172625189075E-2</v>
      </c>
      <c r="O140" s="33">
        <v>1.4372308008941983E-2</v>
      </c>
      <c r="P140" s="33">
        <v>1.446445790314003E-2</v>
      </c>
      <c r="Q140" s="33">
        <v>1.4917480479570838E-2</v>
      </c>
      <c r="R140" s="33">
        <v>1.5958376143104771E-2</v>
      </c>
      <c r="S140" s="33">
        <v>1.7413120170349815E-2</v>
      </c>
      <c r="T140" s="33">
        <v>1.8858295298407952E-2</v>
      </c>
      <c r="U140" s="33">
        <v>2.0278744287727149E-2</v>
      </c>
      <c r="V140" s="33">
        <v>2.1844509449974021E-2</v>
      </c>
      <c r="W140" s="33">
        <v>2.3322548038883235E-2</v>
      </c>
      <c r="X140" s="33">
        <v>2.4850990648861364E-2</v>
      </c>
      <c r="Y140" s="33">
        <v>2.6847685838317644E-2</v>
      </c>
      <c r="Z140" s="33">
        <v>2.8665678515180305E-2</v>
      </c>
      <c r="AA140" s="33">
        <v>3.0452440449630819E-2</v>
      </c>
    </row>
    <row r="141" spans="1:27" x14ac:dyDescent="0.35">
      <c r="A141" s="31" t="s">
        <v>121</v>
      </c>
      <c r="B141" s="31" t="s">
        <v>74</v>
      </c>
      <c r="C141" s="33">
        <v>5.9609268530149841E-2</v>
      </c>
      <c r="D141" s="33">
        <v>8.0468131262566162E-2</v>
      </c>
      <c r="E141" s="33">
        <v>3.8444653917517606E-2</v>
      </c>
      <c r="F141" s="33">
        <v>3.2674104915228715E-2</v>
      </c>
      <c r="G141" s="33">
        <v>2.4223354929378368E-2</v>
      </c>
      <c r="H141" s="33">
        <v>2.0278332121966846E-2</v>
      </c>
      <c r="I141" s="33">
        <v>1.8757188731957804E-2</v>
      </c>
      <c r="J141" s="33">
        <v>1.8271473020379635E-2</v>
      </c>
      <c r="K141" s="33">
        <v>1.8286033124952035E-2</v>
      </c>
      <c r="L141" s="33">
        <v>1.790484145488604E-2</v>
      </c>
      <c r="M141" s="33">
        <v>1.7517342841191053E-2</v>
      </c>
      <c r="N141" s="33">
        <v>1.7141461803246737E-2</v>
      </c>
      <c r="O141" s="33">
        <v>1.6908514315564758E-2</v>
      </c>
      <c r="P141" s="33">
        <v>1.7016970731262702E-2</v>
      </c>
      <c r="Q141" s="33">
        <v>1.7550012281796392E-2</v>
      </c>
      <c r="R141" s="33">
        <v>1.8774688808810693E-2</v>
      </c>
      <c r="S141" s="33">
        <v>2.0486061657891561E-2</v>
      </c>
      <c r="T141" s="33">
        <v>2.2186195748377349E-2</v>
      </c>
      <c r="U141" s="33">
        <v>2.3857365394569782E-2</v>
      </c>
      <c r="V141" s="33">
        <v>2.5699437675420683E-2</v>
      </c>
      <c r="W141" s="33">
        <v>2.743821174624542E-2</v>
      </c>
      <c r="X141" s="33">
        <v>2.9236484773959931E-2</v>
      </c>
      <c r="Y141" s="33">
        <v>3.1585649387142478E-2</v>
      </c>
      <c r="Z141" s="33">
        <v>3.3724420062593873E-2</v>
      </c>
      <c r="AA141" s="33">
        <v>3.5826361434735214E-2</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33" t="s">
        <v>152</v>
      </c>
      <c r="D144" s="33" t="s">
        <v>152</v>
      </c>
      <c r="E144" s="33" t="s">
        <v>152</v>
      </c>
      <c r="F144" s="33" t="s">
        <v>152</v>
      </c>
      <c r="G144" s="33" t="s">
        <v>152</v>
      </c>
      <c r="H144" s="33" t="s">
        <v>152</v>
      </c>
      <c r="I144" s="33" t="s">
        <v>152</v>
      </c>
      <c r="J144" s="33" t="s">
        <v>152</v>
      </c>
      <c r="K144" s="33" t="s">
        <v>152</v>
      </c>
      <c r="L144" s="33" t="s">
        <v>152</v>
      </c>
      <c r="M144" s="33" t="s">
        <v>152</v>
      </c>
      <c r="N144" s="33" t="s">
        <v>152</v>
      </c>
      <c r="O144" s="33" t="s">
        <v>152</v>
      </c>
      <c r="P144" s="33" t="s">
        <v>152</v>
      </c>
      <c r="Q144" s="33" t="s">
        <v>152</v>
      </c>
      <c r="R144" s="33" t="s">
        <v>152</v>
      </c>
      <c r="S144" s="33" t="s">
        <v>152</v>
      </c>
      <c r="T144" s="33" t="s">
        <v>152</v>
      </c>
      <c r="U144" s="33" t="s">
        <v>152</v>
      </c>
      <c r="V144" s="33" t="s">
        <v>152</v>
      </c>
      <c r="W144" s="33" t="s">
        <v>152</v>
      </c>
      <c r="X144" s="33" t="s">
        <v>152</v>
      </c>
      <c r="Y144" s="33" t="s">
        <v>152</v>
      </c>
      <c r="Z144" s="33" t="s">
        <v>152</v>
      </c>
      <c r="AA144" s="33" t="s">
        <v>152</v>
      </c>
    </row>
    <row r="145" spans="1:27" x14ac:dyDescent="0.35">
      <c r="A145" s="31" t="s">
        <v>122</v>
      </c>
      <c r="B145" s="31" t="s">
        <v>73</v>
      </c>
      <c r="C145" s="33">
        <v>3.8377454461417486E-2</v>
      </c>
      <c r="D145" s="33">
        <v>4.1564769639002935E-2</v>
      </c>
      <c r="E145" s="33">
        <v>3.8731764235301447E-2</v>
      </c>
      <c r="F145" s="33">
        <v>3.8297251387520659E-2</v>
      </c>
      <c r="G145" s="33">
        <v>3.3015541504010669E-2</v>
      </c>
      <c r="H145" s="33">
        <v>3.0752794289937289E-2</v>
      </c>
      <c r="I145" s="33">
        <v>3.0486713244603291E-2</v>
      </c>
      <c r="J145" s="33">
        <v>3.0010374707061107E-2</v>
      </c>
      <c r="K145" s="33">
        <v>3.0421665514829131E-2</v>
      </c>
      <c r="L145" s="33">
        <v>2.975437544374715E-2</v>
      </c>
      <c r="M145" s="33">
        <v>2.9096254257248259E-2</v>
      </c>
      <c r="N145" s="33">
        <v>2.8555024118571155E-2</v>
      </c>
      <c r="O145" s="33">
        <v>2.8455605418040156E-2</v>
      </c>
      <c r="P145" s="33">
        <v>2.9062096485544874E-2</v>
      </c>
      <c r="Q145" s="33">
        <v>2.9740404879010508E-2</v>
      </c>
      <c r="R145" s="33">
        <v>3.2226171572378511E-2</v>
      </c>
      <c r="S145" s="33">
        <v>3.4155784830103862E-2</v>
      </c>
      <c r="T145" s="33">
        <v>3.6709446882747548E-2</v>
      </c>
      <c r="U145" s="33">
        <v>3.9574669947408291E-2</v>
      </c>
      <c r="V145" s="33">
        <v>4.1927743807199332E-2</v>
      </c>
      <c r="W145" s="33">
        <v>4.4568363473802663E-2</v>
      </c>
      <c r="X145" s="33">
        <v>4.765763498631348E-2</v>
      </c>
      <c r="Y145" s="33">
        <v>5.0486287501034753E-2</v>
      </c>
      <c r="Z145" s="33">
        <v>5.2892594265306667E-2</v>
      </c>
      <c r="AA145" s="33">
        <v>5.5604363060981328E-2</v>
      </c>
    </row>
    <row r="146" spans="1:27" x14ac:dyDescent="0.35">
      <c r="A146" s="31" t="s">
        <v>122</v>
      </c>
      <c r="B146" s="31" t="s">
        <v>74</v>
      </c>
      <c r="C146" s="33">
        <v>4.5149585782031917E-2</v>
      </c>
      <c r="D146" s="33">
        <v>4.8900836569618987E-2</v>
      </c>
      <c r="E146" s="33">
        <v>4.5566790021884566E-2</v>
      </c>
      <c r="F146" s="33">
        <v>4.5055418463487436E-2</v>
      </c>
      <c r="G146" s="33">
        <v>3.8841616146813307E-2</v>
      </c>
      <c r="H146" s="33">
        <v>3.6180000172156147E-2</v>
      </c>
      <c r="I146" s="33">
        <v>3.5866590138220314E-2</v>
      </c>
      <c r="J146" s="33">
        <v>3.5306500256080342E-2</v>
      </c>
      <c r="K146" s="33">
        <v>3.579024157725328E-2</v>
      </c>
      <c r="L146" s="33">
        <v>3.5004736050624666E-2</v>
      </c>
      <c r="M146" s="33">
        <v>3.4231354505674876E-2</v>
      </c>
      <c r="N146" s="33">
        <v>3.3594099771327782E-2</v>
      </c>
      <c r="O146" s="33">
        <v>3.3477108607227309E-2</v>
      </c>
      <c r="P146" s="33">
        <v>3.4190919413013075E-2</v>
      </c>
      <c r="Q146" s="33">
        <v>3.498838115254084E-2</v>
      </c>
      <c r="R146" s="33">
        <v>3.7913085150425359E-2</v>
      </c>
      <c r="S146" s="33">
        <v>4.0183438373433217E-2</v>
      </c>
      <c r="T146" s="33">
        <v>4.3187660262827464E-2</v>
      </c>
      <c r="U146" s="33">
        <v>4.655874912634498E-2</v>
      </c>
      <c r="V146" s="33">
        <v>4.9326029209073849E-2</v>
      </c>
      <c r="W146" s="33">
        <v>5.2433470848609422E-2</v>
      </c>
      <c r="X146" s="33">
        <v>5.606775823057783E-2</v>
      </c>
      <c r="Y146" s="33">
        <v>5.9395597793351677E-2</v>
      </c>
      <c r="Z146" s="33">
        <v>6.2226978011388039E-2</v>
      </c>
      <c r="AA146" s="33">
        <v>6.5416495074413258E-2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33" t="s">
        <v>152</v>
      </c>
      <c r="D149" s="33" t="s">
        <v>152</v>
      </c>
      <c r="E149" s="33" t="s">
        <v>152</v>
      </c>
      <c r="F149" s="33" t="s">
        <v>152</v>
      </c>
      <c r="G149" s="33" t="s">
        <v>152</v>
      </c>
      <c r="H149" s="33" t="s">
        <v>152</v>
      </c>
      <c r="I149" s="33" t="s">
        <v>152</v>
      </c>
      <c r="J149" s="33" t="s">
        <v>152</v>
      </c>
      <c r="K149" s="33" t="s">
        <v>152</v>
      </c>
      <c r="L149" s="33" t="s">
        <v>152</v>
      </c>
      <c r="M149" s="33" t="s">
        <v>152</v>
      </c>
      <c r="N149" s="33" t="s">
        <v>152</v>
      </c>
      <c r="O149" s="33" t="s">
        <v>152</v>
      </c>
      <c r="P149" s="33" t="s">
        <v>152</v>
      </c>
      <c r="Q149" s="33" t="s">
        <v>152</v>
      </c>
      <c r="R149" s="33" t="s">
        <v>152</v>
      </c>
      <c r="S149" s="33" t="s">
        <v>152</v>
      </c>
      <c r="T149" s="33" t="s">
        <v>152</v>
      </c>
      <c r="U149" s="33" t="s">
        <v>152</v>
      </c>
      <c r="V149" s="33" t="s">
        <v>152</v>
      </c>
      <c r="W149" s="33" t="s">
        <v>152</v>
      </c>
      <c r="X149" s="33" t="s">
        <v>152</v>
      </c>
      <c r="Y149" s="33" t="s">
        <v>152</v>
      </c>
      <c r="Z149" s="33" t="s">
        <v>152</v>
      </c>
      <c r="AA149" s="33" t="s">
        <v>152</v>
      </c>
    </row>
    <row r="150" spans="1:27" x14ac:dyDescent="0.35">
      <c r="A150" s="31" t="s">
        <v>123</v>
      </c>
      <c r="B150" s="31" t="s">
        <v>73</v>
      </c>
      <c r="C150" s="33">
        <v>5.3959668606009981E-2</v>
      </c>
      <c r="D150" s="33">
        <v>4.9408658718370899E-2</v>
      </c>
      <c r="E150" s="33">
        <v>3.7866680366965E-2</v>
      </c>
      <c r="F150" s="33">
        <v>3.5392385695312889E-2</v>
      </c>
      <c r="G150" s="33">
        <v>2.8198390460507372E-2</v>
      </c>
      <c r="H150" s="33">
        <v>2.4852823235541513E-2</v>
      </c>
      <c r="I150" s="33">
        <v>2.3474527761649034E-2</v>
      </c>
      <c r="J150" s="33">
        <v>2.2683667113953102E-2</v>
      </c>
      <c r="K150" s="33">
        <v>2.2509778654138703E-2</v>
      </c>
      <c r="L150" s="33">
        <v>2.1501010237490258E-2</v>
      </c>
      <c r="M150" s="33">
        <v>2.0687849033225306E-2</v>
      </c>
      <c r="N150" s="33">
        <v>1.9894407438645744E-2</v>
      </c>
      <c r="O150" s="33">
        <v>1.9345833123413644E-2</v>
      </c>
      <c r="P150" s="33">
        <v>1.9256572923147575E-2</v>
      </c>
      <c r="Q150" s="33">
        <v>1.9437800393489777E-2</v>
      </c>
      <c r="R150" s="33">
        <v>2.0658580230980061E-2</v>
      </c>
      <c r="S150" s="33">
        <v>2.1940643191357634E-2</v>
      </c>
      <c r="T150" s="33">
        <v>2.3358929204271014E-2</v>
      </c>
      <c r="U150" s="33">
        <v>2.4955278136621795E-2</v>
      </c>
      <c r="V150" s="33">
        <v>2.6300408221489012E-2</v>
      </c>
      <c r="W150" s="33">
        <v>2.7797631822474446E-2</v>
      </c>
      <c r="X150" s="33">
        <v>2.9347589505836286E-2</v>
      </c>
      <c r="Y150" s="33">
        <v>3.1228855028781078E-2</v>
      </c>
      <c r="Z150" s="33">
        <v>3.3017733785880396E-2</v>
      </c>
      <c r="AA150" s="33">
        <v>3.5011449669707977E-2</v>
      </c>
    </row>
    <row r="151" spans="1:27" x14ac:dyDescent="0.35">
      <c r="A151" s="31" t="s">
        <v>123</v>
      </c>
      <c r="B151" s="31" t="s">
        <v>74</v>
      </c>
      <c r="C151" s="33">
        <v>6.3479924019473347E-2</v>
      </c>
      <c r="D151" s="33">
        <v>5.8135099626635614E-2</v>
      </c>
      <c r="E151" s="33">
        <v>4.4555652470238176E-2</v>
      </c>
      <c r="F151" s="33">
        <v>4.1639529270757127E-2</v>
      </c>
      <c r="G151" s="33">
        <v>3.3172455886460679E-2</v>
      </c>
      <c r="H151" s="33">
        <v>2.9238725684300058E-2</v>
      </c>
      <c r="I151" s="33">
        <v>2.7614281088354214E-2</v>
      </c>
      <c r="J151" s="33">
        <v>2.6686762534012611E-2</v>
      </c>
      <c r="K151" s="33">
        <v>2.6482387233574486E-2</v>
      </c>
      <c r="L151" s="33">
        <v>2.5295975427387388E-2</v>
      </c>
      <c r="M151" s="33">
        <v>2.4337607430158271E-2</v>
      </c>
      <c r="N151" s="33">
        <v>2.3404183463618167E-2</v>
      </c>
      <c r="O151" s="33">
        <v>2.2760405971795922E-2</v>
      </c>
      <c r="P151" s="33">
        <v>2.265659005539079E-2</v>
      </c>
      <c r="Q151" s="33">
        <v>2.2867823279251374E-2</v>
      </c>
      <c r="R151" s="33">
        <v>2.4304368739172105E-2</v>
      </c>
      <c r="S151" s="33">
        <v>2.5812796898401439E-2</v>
      </c>
      <c r="T151" s="33">
        <v>2.7481282677978957E-2</v>
      </c>
      <c r="U151" s="33">
        <v>2.9359160807538344E-2</v>
      </c>
      <c r="V151" s="33">
        <v>3.0940658665471757E-2</v>
      </c>
      <c r="W151" s="33">
        <v>3.2701734816512382E-2</v>
      </c>
      <c r="X151" s="33">
        <v>3.4526955840297864E-2</v>
      </c>
      <c r="Y151" s="33">
        <v>3.6739756070274993E-2</v>
      </c>
      <c r="Z151" s="33">
        <v>3.884348950451582E-2</v>
      </c>
      <c r="AA151" s="33">
        <v>4.1191676306859937E-2</v>
      </c>
    </row>
  </sheetData>
  <sheetProtection algorithmName="SHA-512" hashValue="334s5hNiKFFPBs7+3Ji0ilolK+oA9Xfmcjqg6IrrVHPjiIxYyarPhHCNP67CXHP8u1LZhv6uSkvnbqj58Mr0Pw==" saltValue="C+HCwYuuSyqnXcPIYuYX2g=="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5">
    <tabColor rgb="FFFFC000"/>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144</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85526.890810000012</v>
      </c>
      <c r="D6" s="34">
        <v>61120.88308</v>
      </c>
      <c r="E6" s="34">
        <v>56507.773119999998</v>
      </c>
      <c r="F6" s="34">
        <v>54547.296289999998</v>
      </c>
      <c r="G6" s="34">
        <v>50557.875109999994</v>
      </c>
      <c r="H6" s="34">
        <v>42483.711299999995</v>
      </c>
      <c r="I6" s="34">
        <v>38755.014129999996</v>
      </c>
      <c r="J6" s="34">
        <v>38752.319739999992</v>
      </c>
      <c r="K6" s="34">
        <v>38207.948349999991</v>
      </c>
      <c r="L6" s="34">
        <v>34137.257469999997</v>
      </c>
      <c r="M6" s="34">
        <v>31595.296180000001</v>
      </c>
      <c r="N6" s="34">
        <v>26906.081250000003</v>
      </c>
      <c r="O6" s="34">
        <v>28629.66295999998</v>
      </c>
      <c r="P6" s="34">
        <v>26313.872020000003</v>
      </c>
      <c r="Q6" s="34">
        <v>19118.2363</v>
      </c>
      <c r="R6" s="34">
        <v>17698.978399999996</v>
      </c>
      <c r="S6" s="34">
        <v>14587.2772</v>
      </c>
      <c r="T6" s="34">
        <v>13781.468299999999</v>
      </c>
      <c r="U6" s="34">
        <v>12961.9169</v>
      </c>
      <c r="V6" s="34">
        <v>12876.197200000001</v>
      </c>
      <c r="W6" s="34">
        <v>11499.757900000001</v>
      </c>
      <c r="X6" s="34">
        <v>7968.8259000000007</v>
      </c>
      <c r="Y6" s="34">
        <v>7493.9926999999998</v>
      </c>
      <c r="Z6" s="34">
        <v>7649.9201999999805</v>
      </c>
      <c r="AA6" s="34">
        <v>6414.5030000000006</v>
      </c>
    </row>
    <row r="7" spans="1:27" x14ac:dyDescent="0.35">
      <c r="A7" s="31" t="s">
        <v>38</v>
      </c>
      <c r="B7" s="31" t="s">
        <v>68</v>
      </c>
      <c r="C7" s="34">
        <v>26657.861999999997</v>
      </c>
      <c r="D7" s="34">
        <v>20566.789299999997</v>
      </c>
      <c r="E7" s="34">
        <v>21079.033500000001</v>
      </c>
      <c r="F7" s="34">
        <v>18869.610799999988</v>
      </c>
      <c r="G7" s="34">
        <v>18395.754700000001</v>
      </c>
      <c r="H7" s="34">
        <v>16477.375200000002</v>
      </c>
      <c r="I7" s="34">
        <v>14199.772099999998</v>
      </c>
      <c r="J7" s="34">
        <v>13976.588299999998</v>
      </c>
      <c r="K7" s="34">
        <v>12002.1587</v>
      </c>
      <c r="L7" s="34">
        <v>11865.321999999998</v>
      </c>
      <c r="M7" s="34">
        <v>11694.4912</v>
      </c>
      <c r="N7" s="34">
        <v>11900.399799999999</v>
      </c>
      <c r="O7" s="34">
        <v>11815.525699999989</v>
      </c>
      <c r="P7" s="34">
        <v>11868.5191</v>
      </c>
      <c r="Q7" s="34">
        <v>11922.168599999999</v>
      </c>
      <c r="R7" s="34">
        <v>11745.6844</v>
      </c>
      <c r="S7" s="34">
        <v>11219.448</v>
      </c>
      <c r="T7" s="34">
        <v>10398.7446</v>
      </c>
      <c r="U7" s="34">
        <v>11135.795399999999</v>
      </c>
      <c r="V7" s="34">
        <v>11649.306500000001</v>
      </c>
      <c r="W7" s="34">
        <v>11698.402899999999</v>
      </c>
      <c r="X7" s="34">
        <v>10133.834999999999</v>
      </c>
      <c r="Y7" s="34">
        <v>6301.2404999999999</v>
      </c>
      <c r="Z7" s="34">
        <v>6247.4475999999995</v>
      </c>
      <c r="AA7" s="34">
        <v>6343.1732000000002</v>
      </c>
    </row>
    <row r="8" spans="1:27" x14ac:dyDescent="0.35">
      <c r="A8" s="31" t="s">
        <v>38</v>
      </c>
      <c r="B8" s="31" t="s">
        <v>18</v>
      </c>
      <c r="C8" s="34">
        <v>17696.287820500002</v>
      </c>
      <c r="D8" s="34">
        <v>9903.2572673748</v>
      </c>
      <c r="E8" s="34">
        <v>9996.4094647466991</v>
      </c>
      <c r="F8" s="34">
        <v>10596.577084700402</v>
      </c>
      <c r="G8" s="34">
        <v>7635.6471840104005</v>
      </c>
      <c r="H8" s="34">
        <v>4259.8329699926007</v>
      </c>
      <c r="I8" s="34">
        <v>4245.8531829906005</v>
      </c>
      <c r="J8" s="34">
        <v>3972.2413897524993</v>
      </c>
      <c r="K8" s="34">
        <v>3570.016120392399</v>
      </c>
      <c r="L8" s="34">
        <v>4705.6204453139999</v>
      </c>
      <c r="M8" s="34">
        <v>4292.1111884730008</v>
      </c>
      <c r="N8" s="34">
        <v>5274.2124497491004</v>
      </c>
      <c r="O8" s="34">
        <v>6489.5150940073981</v>
      </c>
      <c r="P8" s="34">
        <v>5271.8543665138986</v>
      </c>
      <c r="Q8" s="34">
        <v>4467.3948712196998</v>
      </c>
      <c r="R8" s="34">
        <v>3421.2194382066</v>
      </c>
      <c r="S8" s="34">
        <v>3353.9171219241002</v>
      </c>
      <c r="T8" s="34">
        <v>3932.9060436797995</v>
      </c>
      <c r="U8" s="34">
        <v>3830.010609057389</v>
      </c>
      <c r="V8" s="34">
        <v>3959.5014644286994</v>
      </c>
      <c r="W8" s="34">
        <v>3713.4756339378</v>
      </c>
      <c r="X8" s="34">
        <v>4233.2430613665001</v>
      </c>
      <c r="Y8" s="34">
        <v>2602.0851595892996</v>
      </c>
      <c r="Z8" s="34">
        <v>2166.3407422067999</v>
      </c>
      <c r="AA8" s="34">
        <v>1256.4658793582</v>
      </c>
    </row>
    <row r="9" spans="1:27" x14ac:dyDescent="0.35">
      <c r="A9" s="31" t="s">
        <v>38</v>
      </c>
      <c r="B9" s="31" t="s">
        <v>30</v>
      </c>
      <c r="C9" s="34">
        <v>906.55017699999996</v>
      </c>
      <c r="D9" s="34">
        <v>754.97934400000008</v>
      </c>
      <c r="E9" s="34">
        <v>805.68482599999993</v>
      </c>
      <c r="F9" s="34">
        <v>89.012541999999996</v>
      </c>
      <c r="G9" s="34">
        <v>84.097799132600002</v>
      </c>
      <c r="H9" s="34">
        <v>87.173674399999896</v>
      </c>
      <c r="I9" s="34">
        <v>86.317429999999888</v>
      </c>
      <c r="J9" s="34">
        <v>84.096971842829888</v>
      </c>
      <c r="K9" s="34">
        <v>84.097307981799887</v>
      </c>
      <c r="L9" s="34">
        <v>84.097863099699893</v>
      </c>
      <c r="M9" s="34">
        <v>84.207271933999891</v>
      </c>
      <c r="N9" s="34">
        <v>98.255258999999796</v>
      </c>
      <c r="O9" s="34">
        <v>102.16501199999979</v>
      </c>
      <c r="P9" s="34">
        <v>123.1990899999999</v>
      </c>
      <c r="Q9" s="34">
        <v>82.847619999999907</v>
      </c>
      <c r="R9" s="34">
        <v>95.626409999999893</v>
      </c>
      <c r="S9" s="34">
        <v>148.11208999999999</v>
      </c>
      <c r="T9" s="34">
        <v>181.78278999999901</v>
      </c>
      <c r="U9" s="34">
        <v>0</v>
      </c>
      <c r="V9" s="34">
        <v>0</v>
      </c>
      <c r="W9" s="34">
        <v>0</v>
      </c>
      <c r="X9" s="34">
        <v>0</v>
      </c>
      <c r="Y9" s="34">
        <v>0</v>
      </c>
      <c r="Z9" s="34">
        <v>0</v>
      </c>
      <c r="AA9" s="34">
        <v>0</v>
      </c>
    </row>
    <row r="10" spans="1:27" x14ac:dyDescent="0.35">
      <c r="A10" s="31" t="s">
        <v>38</v>
      </c>
      <c r="B10" s="31" t="s">
        <v>63</v>
      </c>
      <c r="C10" s="34">
        <v>719.04167540384015</v>
      </c>
      <c r="D10" s="34">
        <v>343.19390560721081</v>
      </c>
      <c r="E10" s="34">
        <v>483.90786158466489</v>
      </c>
      <c r="F10" s="34">
        <v>329.39680703493497</v>
      </c>
      <c r="G10" s="34">
        <v>246.26060680027001</v>
      </c>
      <c r="H10" s="34">
        <v>77.174273158005022</v>
      </c>
      <c r="I10" s="34">
        <v>55.668456340819993</v>
      </c>
      <c r="J10" s="34">
        <v>29.011783114038991</v>
      </c>
      <c r="K10" s="34">
        <v>0.78851056918500018</v>
      </c>
      <c r="L10" s="34">
        <v>99.052105660110001</v>
      </c>
      <c r="M10" s="34">
        <v>51.672734700440003</v>
      </c>
      <c r="N10" s="34">
        <v>165.14782307293001</v>
      </c>
      <c r="O10" s="34">
        <v>180.626142405179</v>
      </c>
      <c r="P10" s="34">
        <v>197.03610644181001</v>
      </c>
      <c r="Q10" s="34">
        <v>139.70231779027</v>
      </c>
      <c r="R10" s="34">
        <v>149.25220698721995</v>
      </c>
      <c r="S10" s="34">
        <v>392.39843563748985</v>
      </c>
      <c r="T10" s="34">
        <v>307.46463664129902</v>
      </c>
      <c r="U10" s="34">
        <v>788.86250572829988</v>
      </c>
      <c r="V10" s="34">
        <v>656.04677970587784</v>
      </c>
      <c r="W10" s="34">
        <v>765.90046124271998</v>
      </c>
      <c r="X10" s="34">
        <v>792.63961571033008</v>
      </c>
      <c r="Y10" s="34">
        <v>1880.974736046518</v>
      </c>
      <c r="Z10" s="34">
        <v>1019.7240912323999</v>
      </c>
      <c r="AA10" s="34">
        <v>996.11129041925892</v>
      </c>
    </row>
    <row r="11" spans="1:27" x14ac:dyDescent="0.35">
      <c r="A11" s="31" t="s">
        <v>38</v>
      </c>
      <c r="B11" s="31" t="s">
        <v>62</v>
      </c>
      <c r="C11" s="34">
        <v>12744.021353799995</v>
      </c>
      <c r="D11" s="34">
        <v>16847.640887699999</v>
      </c>
      <c r="E11" s="34">
        <v>13759.50522999999</v>
      </c>
      <c r="F11" s="34">
        <v>15122.620494999996</v>
      </c>
      <c r="G11" s="34">
        <v>17161.200592999998</v>
      </c>
      <c r="H11" s="34">
        <v>16109.884793599998</v>
      </c>
      <c r="I11" s="34">
        <v>16310.493176399999</v>
      </c>
      <c r="J11" s="34">
        <v>18843.976058999993</v>
      </c>
      <c r="K11" s="34">
        <v>16428.423805999995</v>
      </c>
      <c r="L11" s="34">
        <v>13922.888579999999</v>
      </c>
      <c r="M11" s="34">
        <v>17498.844013999998</v>
      </c>
      <c r="N11" s="34">
        <v>14208.726156000001</v>
      </c>
      <c r="O11" s="34">
        <v>15366.451049999998</v>
      </c>
      <c r="P11" s="34">
        <v>17213.833743999996</v>
      </c>
      <c r="Q11" s="34">
        <v>16070.996323999998</v>
      </c>
      <c r="R11" s="34">
        <v>16059.129253999987</v>
      </c>
      <c r="S11" s="34">
        <v>18233.317134999998</v>
      </c>
      <c r="T11" s="34">
        <v>15680.785405999999</v>
      </c>
      <c r="U11" s="34">
        <v>13195.109063999987</v>
      </c>
      <c r="V11" s="34">
        <v>16419.637237999992</v>
      </c>
      <c r="W11" s="34">
        <v>13431.959225999995</v>
      </c>
      <c r="X11" s="34">
        <v>14488.834534999998</v>
      </c>
      <c r="Y11" s="34">
        <v>16188.657443999997</v>
      </c>
      <c r="Z11" s="34">
        <v>14942.529305</v>
      </c>
      <c r="AA11" s="34">
        <v>15047.410534999999</v>
      </c>
    </row>
    <row r="12" spans="1:27" x14ac:dyDescent="0.35">
      <c r="A12" s="31" t="s">
        <v>38</v>
      </c>
      <c r="B12" s="31" t="s">
        <v>66</v>
      </c>
      <c r="C12" s="34">
        <v>27265.905849999996</v>
      </c>
      <c r="D12" s="34">
        <v>55322.9721617588</v>
      </c>
      <c r="E12" s="34">
        <v>60398.517486506498</v>
      </c>
      <c r="F12" s="34">
        <v>61592.491815801419</v>
      </c>
      <c r="G12" s="34">
        <v>68502.974323954986</v>
      </c>
      <c r="H12" s="34">
        <v>70941.202651546453</v>
      </c>
      <c r="I12" s="34">
        <v>72325.195237224892</v>
      </c>
      <c r="J12" s="34">
        <v>74708.193266628892</v>
      </c>
      <c r="K12" s="34">
        <v>77396.896479415183</v>
      </c>
      <c r="L12" s="34">
        <v>79498.791009287001</v>
      </c>
      <c r="M12" s="34">
        <v>78942.397058049086</v>
      </c>
      <c r="N12" s="34">
        <v>82055.243570228689</v>
      </c>
      <c r="O12" s="34">
        <v>82456.849958621315</v>
      </c>
      <c r="P12" s="34">
        <v>88536.169322950969</v>
      </c>
      <c r="Q12" s="34">
        <v>94050.152661574903</v>
      </c>
      <c r="R12" s="34">
        <v>98399.639745228385</v>
      </c>
      <c r="S12" s="34">
        <v>100028.86871733208</v>
      </c>
      <c r="T12" s="34">
        <v>100514.40613412911</v>
      </c>
      <c r="U12" s="34">
        <v>97927.658751597381</v>
      </c>
      <c r="V12" s="34">
        <v>89372.529259772389</v>
      </c>
      <c r="W12" s="34">
        <v>91593.30490898226</v>
      </c>
      <c r="X12" s="34">
        <v>95833.679627228194</v>
      </c>
      <c r="Y12" s="34">
        <v>101238.52431801418</v>
      </c>
      <c r="Z12" s="34">
        <v>98334.745649073986</v>
      </c>
      <c r="AA12" s="34">
        <v>100949.62534047369</v>
      </c>
    </row>
    <row r="13" spans="1:27" x14ac:dyDescent="0.35">
      <c r="A13" s="31" t="s">
        <v>38</v>
      </c>
      <c r="B13" s="31" t="s">
        <v>65</v>
      </c>
      <c r="C13" s="34">
        <v>18351.668614925693</v>
      </c>
      <c r="D13" s="34">
        <v>21866.109496608602</v>
      </c>
      <c r="E13" s="34">
        <v>21894.418165687828</v>
      </c>
      <c r="F13" s="34">
        <v>23423.890230585093</v>
      </c>
      <c r="G13" s="34">
        <v>22857.971187729228</v>
      </c>
      <c r="H13" s="34">
        <v>34682.154821981087</v>
      </c>
      <c r="I13" s="34">
        <v>40073.241370510594</v>
      </c>
      <c r="J13" s="34">
        <v>40477.303931590795</v>
      </c>
      <c r="K13" s="34">
        <v>42313.448763671397</v>
      </c>
      <c r="L13" s="34">
        <v>46972.5697143773</v>
      </c>
      <c r="M13" s="34">
        <v>48547.871287629998</v>
      </c>
      <c r="N13" s="34">
        <v>54172.723268131798</v>
      </c>
      <c r="O13" s="34">
        <v>52519.241071185497</v>
      </c>
      <c r="P13" s="34">
        <v>51109.320474851876</v>
      </c>
      <c r="Q13" s="34">
        <v>54660.356572518489</v>
      </c>
      <c r="R13" s="34">
        <v>54530.112014667298</v>
      </c>
      <c r="S13" s="34">
        <v>62976.027770525288</v>
      </c>
      <c r="T13" s="34">
        <v>65495.220777580602</v>
      </c>
      <c r="U13" s="34">
        <v>69834.26829695428</v>
      </c>
      <c r="V13" s="34">
        <v>75116.26385023506</v>
      </c>
      <c r="W13" s="34">
        <v>78769.625047000998</v>
      </c>
      <c r="X13" s="34">
        <v>80196.5198155299</v>
      </c>
      <c r="Y13" s="34">
        <v>77796.260558583701</v>
      </c>
      <c r="Z13" s="34">
        <v>80644.036393810107</v>
      </c>
      <c r="AA13" s="34">
        <v>80866.96437361688</v>
      </c>
    </row>
    <row r="14" spans="1:27" x14ac:dyDescent="0.35">
      <c r="A14" s="31" t="s">
        <v>38</v>
      </c>
      <c r="B14" s="31" t="s">
        <v>34</v>
      </c>
      <c r="C14" s="34">
        <v>61.92232263079989</v>
      </c>
      <c r="D14" s="34">
        <v>135.59320048249998</v>
      </c>
      <c r="E14" s="34">
        <v>149.76476191199998</v>
      </c>
      <c r="F14" s="34">
        <v>150.04966392519992</v>
      </c>
      <c r="G14" s="34">
        <v>150.19061264739997</v>
      </c>
      <c r="H14" s="34">
        <v>5267.6472286229991</v>
      </c>
      <c r="I14" s="34">
        <v>6759.0993680349993</v>
      </c>
      <c r="J14" s="34">
        <v>6734.672288107</v>
      </c>
      <c r="K14" s="34">
        <v>6578.7359021759976</v>
      </c>
      <c r="L14" s="34">
        <v>6689.2571950439988</v>
      </c>
      <c r="M14" s="34">
        <v>6558.2007532340003</v>
      </c>
      <c r="N14" s="34">
        <v>6971.766862485998</v>
      </c>
      <c r="O14" s="34">
        <v>6539.0667952479989</v>
      </c>
      <c r="P14" s="34">
        <v>6384.8756585540004</v>
      </c>
      <c r="Q14" s="34">
        <v>7027.0616852499998</v>
      </c>
      <c r="R14" s="34">
        <v>7154.6637416339991</v>
      </c>
      <c r="S14" s="34">
        <v>6788.3524438699997</v>
      </c>
      <c r="T14" s="34">
        <v>6783.6452530799997</v>
      </c>
      <c r="U14" s="34">
        <v>7007.7457297859992</v>
      </c>
      <c r="V14" s="34">
        <v>6767.7639997909992</v>
      </c>
      <c r="W14" s="34">
        <v>7146.7943473360001</v>
      </c>
      <c r="X14" s="34">
        <v>6989.5293031459996</v>
      </c>
      <c r="Y14" s="34">
        <v>6751.4419241789992</v>
      </c>
      <c r="Z14" s="34">
        <v>6994.2803949399995</v>
      </c>
      <c r="AA14" s="34">
        <v>7264.4356337559993</v>
      </c>
    </row>
    <row r="15" spans="1:27" x14ac:dyDescent="0.35">
      <c r="A15" s="31" t="s">
        <v>38</v>
      </c>
      <c r="B15" s="31" t="s">
        <v>70</v>
      </c>
      <c r="C15" s="34">
        <v>34.902388299999892</v>
      </c>
      <c r="D15" s="34">
        <v>566.53367700000001</v>
      </c>
      <c r="E15" s="34">
        <v>675.02358600000002</v>
      </c>
      <c r="F15" s="34">
        <v>678.42963700300004</v>
      </c>
      <c r="G15" s="34">
        <v>3354.5908576441984</v>
      </c>
      <c r="H15" s="34">
        <v>4545.8016535735987</v>
      </c>
      <c r="I15" s="34">
        <v>4539.44766367999</v>
      </c>
      <c r="J15" s="34">
        <v>4811.6223999489985</v>
      </c>
      <c r="K15" s="34">
        <v>4630.5982007089997</v>
      </c>
      <c r="L15" s="34">
        <v>5182.267933348</v>
      </c>
      <c r="M15" s="34">
        <v>4801.2532371329999</v>
      </c>
      <c r="N15" s="34">
        <v>6764.6722112819998</v>
      </c>
      <c r="O15" s="34">
        <v>5935.0316286589987</v>
      </c>
      <c r="P15" s="34">
        <v>6003.5825985809997</v>
      </c>
      <c r="Q15" s="34">
        <v>7144.3981120959997</v>
      </c>
      <c r="R15" s="34">
        <v>6852.3574679309968</v>
      </c>
      <c r="S15" s="34">
        <v>11961.176099856999</v>
      </c>
      <c r="T15" s="34">
        <v>11030.571129982</v>
      </c>
      <c r="U15" s="34">
        <v>11551.785286713997</v>
      </c>
      <c r="V15" s="34">
        <v>10451.425789913998</v>
      </c>
      <c r="W15" s="34">
        <v>15167.705259903001</v>
      </c>
      <c r="X15" s="34">
        <v>15601.491551821</v>
      </c>
      <c r="Y15" s="34">
        <v>13906.101222994001</v>
      </c>
      <c r="Z15" s="34">
        <v>14354.624162414</v>
      </c>
      <c r="AA15" s="34">
        <v>15104.101365483999</v>
      </c>
    </row>
    <row r="16" spans="1:27" x14ac:dyDescent="0.35">
      <c r="A16" s="31" t="s">
        <v>38</v>
      </c>
      <c r="B16" s="31" t="s">
        <v>52</v>
      </c>
      <c r="C16" s="34">
        <v>235.79011839</v>
      </c>
      <c r="D16" s="34">
        <v>428.55361539999893</v>
      </c>
      <c r="E16" s="34">
        <v>914.49765799999989</v>
      </c>
      <c r="F16" s="34">
        <v>1500.8723275999998</v>
      </c>
      <c r="G16" s="34">
        <v>1658.3736895599998</v>
      </c>
      <c r="H16" s="34">
        <v>2014.8389443000001</v>
      </c>
      <c r="I16" s="34">
        <v>2160.8871065499989</v>
      </c>
      <c r="J16" s="34">
        <v>2322.4237839999996</v>
      </c>
      <c r="K16" s="34">
        <v>2408.8563989999998</v>
      </c>
      <c r="L16" s="34">
        <v>2490.5410994999993</v>
      </c>
      <c r="M16" s="34">
        <v>2588.9073079999994</v>
      </c>
      <c r="N16" s="34">
        <v>2810.2009526999991</v>
      </c>
      <c r="O16" s="34">
        <v>2805.3284896</v>
      </c>
      <c r="P16" s="34">
        <v>2891.3048584000003</v>
      </c>
      <c r="Q16" s="34">
        <v>3187.4500819999998</v>
      </c>
      <c r="R16" s="34">
        <v>3373.4147169999897</v>
      </c>
      <c r="S16" s="34">
        <v>3427.3788894999998</v>
      </c>
      <c r="T16" s="34">
        <v>3576.1352359999996</v>
      </c>
      <c r="U16" s="34">
        <v>3802.0998114999998</v>
      </c>
      <c r="V16" s="34">
        <v>3875.759564</v>
      </c>
      <c r="W16" s="34">
        <v>4092.1389389999995</v>
      </c>
      <c r="X16" s="34">
        <v>4224.0359009999993</v>
      </c>
      <c r="Y16" s="34">
        <v>4173.4625019999994</v>
      </c>
      <c r="Z16" s="34">
        <v>4481.6314639999991</v>
      </c>
      <c r="AA16" s="34">
        <v>4777.5604859999994</v>
      </c>
    </row>
    <row r="17" spans="1:27" x14ac:dyDescent="0.35">
      <c r="A17" s="38" t="s">
        <v>127</v>
      </c>
      <c r="B17" s="38"/>
      <c r="C17" s="35">
        <v>189868.22830162954</v>
      </c>
      <c r="D17" s="35">
        <v>186725.82544304946</v>
      </c>
      <c r="E17" s="35">
        <v>184925.24965452569</v>
      </c>
      <c r="F17" s="35">
        <v>184570.89606512184</v>
      </c>
      <c r="G17" s="35">
        <v>185441.78150462749</v>
      </c>
      <c r="H17" s="35">
        <v>185118.50968467817</v>
      </c>
      <c r="I17" s="35">
        <v>186051.55508346693</v>
      </c>
      <c r="J17" s="35">
        <v>190843.73144192906</v>
      </c>
      <c r="K17" s="35">
        <v>190003.77803802994</v>
      </c>
      <c r="L17" s="35">
        <v>191285.59918773809</v>
      </c>
      <c r="M17" s="35">
        <v>192706.89093478653</v>
      </c>
      <c r="N17" s="35">
        <v>194780.78957618249</v>
      </c>
      <c r="O17" s="35">
        <v>197560.03698821936</v>
      </c>
      <c r="P17" s="35">
        <v>200633.80422475855</v>
      </c>
      <c r="Q17" s="35">
        <v>200511.85526710335</v>
      </c>
      <c r="R17" s="35">
        <v>202099.64186908951</v>
      </c>
      <c r="S17" s="35">
        <v>210939.36647041896</v>
      </c>
      <c r="T17" s="35">
        <v>210292.77868803081</v>
      </c>
      <c r="U17" s="35">
        <v>209673.62152733735</v>
      </c>
      <c r="V17" s="35">
        <v>210049.48229214203</v>
      </c>
      <c r="W17" s="35">
        <v>211472.42607716378</v>
      </c>
      <c r="X17" s="35">
        <v>213647.57755483492</v>
      </c>
      <c r="Y17" s="35">
        <v>213501.73541623371</v>
      </c>
      <c r="Z17" s="35">
        <v>211004.74398132326</v>
      </c>
      <c r="AA17" s="35">
        <v>211874.25361886804</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48203.349000000009</v>
      </c>
      <c r="D20" s="34">
        <v>35757.271159999997</v>
      </c>
      <c r="E20" s="34">
        <v>32206.299999999996</v>
      </c>
      <c r="F20" s="34">
        <v>29914.492200000001</v>
      </c>
      <c r="G20" s="34">
        <v>27253.7994</v>
      </c>
      <c r="H20" s="34">
        <v>19759.167700000002</v>
      </c>
      <c r="I20" s="34">
        <v>17052.01149999999</v>
      </c>
      <c r="J20" s="34">
        <v>17332.962599999999</v>
      </c>
      <c r="K20" s="34">
        <v>16696.248099999997</v>
      </c>
      <c r="L20" s="34">
        <v>14052.749</v>
      </c>
      <c r="M20" s="34">
        <v>11976.8776</v>
      </c>
      <c r="N20" s="34">
        <v>9449.8101000000006</v>
      </c>
      <c r="O20" s="34">
        <v>10101.087800000001</v>
      </c>
      <c r="P20" s="34">
        <v>9532.7044000000005</v>
      </c>
      <c r="Q20" s="34">
        <v>3301.5839000000001</v>
      </c>
      <c r="R20" s="34">
        <v>4000.2485999999999</v>
      </c>
      <c r="S20" s="34">
        <v>2325.395</v>
      </c>
      <c r="T20" s="34">
        <v>2284.7235999999998</v>
      </c>
      <c r="U20" s="34">
        <v>2323.6372000000001</v>
      </c>
      <c r="V20" s="34">
        <v>2025.0851</v>
      </c>
      <c r="W20" s="34">
        <v>2145.3926000000001</v>
      </c>
      <c r="X20" s="34">
        <v>0</v>
      </c>
      <c r="Y20" s="34">
        <v>0</v>
      </c>
      <c r="Z20" s="34">
        <v>0</v>
      </c>
      <c r="AA20" s="34">
        <v>0</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3122.3423604999998</v>
      </c>
      <c r="D22" s="34">
        <v>1380.0538537097</v>
      </c>
      <c r="E22" s="34">
        <v>1638.7143263498999</v>
      </c>
      <c r="F22" s="34">
        <v>1826.5050029384001</v>
      </c>
      <c r="G22" s="34">
        <v>1639.9330511329999</v>
      </c>
      <c r="H22" s="34">
        <v>1544.7426063808</v>
      </c>
      <c r="I22" s="34">
        <v>1495.9389122062</v>
      </c>
      <c r="J22" s="34">
        <v>1237.367468272</v>
      </c>
      <c r="K22" s="34">
        <v>1424.4283411105002</v>
      </c>
      <c r="L22" s="34">
        <v>1889.7769189537</v>
      </c>
      <c r="M22" s="34">
        <v>1465.3120180622</v>
      </c>
      <c r="N22" s="34">
        <v>1773.3507085770002</v>
      </c>
      <c r="O22" s="34">
        <v>2155.2548500886001</v>
      </c>
      <c r="P22" s="34">
        <v>1737.2026482595998</v>
      </c>
      <c r="Q22" s="34">
        <v>1221.9910523249998</v>
      </c>
      <c r="R22" s="34">
        <v>868.77935260799995</v>
      </c>
      <c r="S22" s="34">
        <v>1271.017461933</v>
      </c>
      <c r="T22" s="34">
        <v>1578.5271760359999</v>
      </c>
      <c r="U22" s="34">
        <v>1524.21689494729</v>
      </c>
      <c r="V22" s="34">
        <v>1473.243797412</v>
      </c>
      <c r="W22" s="34">
        <v>1418.3805138789999</v>
      </c>
      <c r="X22" s="34">
        <v>1705.4112495933</v>
      </c>
      <c r="Y22" s="34">
        <v>286.28696925399998</v>
      </c>
      <c r="Z22" s="34">
        <v>6.0442537000000001E-3</v>
      </c>
      <c r="AA22" s="34">
        <v>5.8500087000000001E-3</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1.4339105758900001</v>
      </c>
      <c r="D24" s="34">
        <v>3.1009938699999998E-3</v>
      </c>
      <c r="E24" s="34">
        <v>0.64333962328000005</v>
      </c>
      <c r="F24" s="34">
        <v>2.5635063528000002</v>
      </c>
      <c r="G24" s="34">
        <v>3.5250052599999993E-3</v>
      </c>
      <c r="H24" s="34">
        <v>3.1634417200000001E-3</v>
      </c>
      <c r="I24" s="34">
        <v>3.3377977899999994E-3</v>
      </c>
      <c r="J24" s="34">
        <v>3.4516441199999989E-3</v>
      </c>
      <c r="K24" s="34">
        <v>3.3785835099999981E-3</v>
      </c>
      <c r="L24" s="34">
        <v>3.8983383E-3</v>
      </c>
      <c r="M24" s="34">
        <v>3.6185092799999987E-3</v>
      </c>
      <c r="N24" s="34">
        <v>5.8276720243999991</v>
      </c>
      <c r="O24" s="34">
        <v>5.1345367799999989E-3</v>
      </c>
      <c r="P24" s="34">
        <v>4.5603355000000002E-3</v>
      </c>
      <c r="Q24" s="34">
        <v>2.1445439856999995</v>
      </c>
      <c r="R24" s="34">
        <v>16.05855753494</v>
      </c>
      <c r="S24" s="34">
        <v>28.852599985399998</v>
      </c>
      <c r="T24" s="34">
        <v>4.950523599999989E-3</v>
      </c>
      <c r="U24" s="34">
        <v>109.0295596857999</v>
      </c>
      <c r="V24" s="34">
        <v>61.945004591599904</v>
      </c>
      <c r="W24" s="34">
        <v>111.962445812</v>
      </c>
      <c r="X24" s="34">
        <v>182.588155599</v>
      </c>
      <c r="Y24" s="34">
        <v>788.59744096319901</v>
      </c>
      <c r="Z24" s="34">
        <v>528.15133368470003</v>
      </c>
      <c r="AA24" s="34">
        <v>434.38535685579899</v>
      </c>
    </row>
    <row r="25" spans="1:27" s="30" customFormat="1" x14ac:dyDescent="0.35">
      <c r="A25" s="31" t="s">
        <v>119</v>
      </c>
      <c r="B25" s="31" t="s">
        <v>62</v>
      </c>
      <c r="C25" s="34">
        <v>1967.8737799999981</v>
      </c>
      <c r="D25" s="34">
        <v>2400.5817709999997</v>
      </c>
      <c r="E25" s="34">
        <v>2330.5906639999998</v>
      </c>
      <c r="F25" s="34">
        <v>2959.866794</v>
      </c>
      <c r="G25" s="34">
        <v>3270.92326</v>
      </c>
      <c r="H25" s="34">
        <v>3336.5409699999991</v>
      </c>
      <c r="I25" s="34">
        <v>3432.2630300000001</v>
      </c>
      <c r="J25" s="34">
        <v>4187.6900839999998</v>
      </c>
      <c r="K25" s="34">
        <v>3539.9885499999991</v>
      </c>
      <c r="L25" s="34">
        <v>3262.3946039999987</v>
      </c>
      <c r="M25" s="34">
        <v>3121.4451300000001</v>
      </c>
      <c r="N25" s="34">
        <v>2986.0050700000002</v>
      </c>
      <c r="O25" s="34">
        <v>3336.0776399999991</v>
      </c>
      <c r="P25" s="34">
        <v>3513.486304</v>
      </c>
      <c r="Q25" s="34">
        <v>3338.0070899999992</v>
      </c>
      <c r="R25" s="34">
        <v>3361.9628700000003</v>
      </c>
      <c r="S25" s="34">
        <v>4156.9782999999989</v>
      </c>
      <c r="T25" s="34">
        <v>3371.316499999999</v>
      </c>
      <c r="U25" s="34">
        <v>3042.729844</v>
      </c>
      <c r="V25" s="34">
        <v>2741.0074499999992</v>
      </c>
      <c r="W25" s="34">
        <v>2744.6494409999987</v>
      </c>
      <c r="X25" s="34">
        <v>3223.799739999999</v>
      </c>
      <c r="Y25" s="34">
        <v>3155.7222539999989</v>
      </c>
      <c r="Z25" s="34">
        <v>3028.3895339999999</v>
      </c>
      <c r="AA25" s="34">
        <v>3094.375395</v>
      </c>
    </row>
    <row r="26" spans="1:27" s="30" customFormat="1" x14ac:dyDescent="0.35">
      <c r="A26" s="31" t="s">
        <v>119</v>
      </c>
      <c r="B26" s="31" t="s">
        <v>66</v>
      </c>
      <c r="C26" s="34">
        <v>5594.4162249999981</v>
      </c>
      <c r="D26" s="34">
        <v>13123.537395744097</v>
      </c>
      <c r="E26" s="34">
        <v>16400.942623789393</v>
      </c>
      <c r="F26" s="34">
        <v>15505.613384447599</v>
      </c>
      <c r="G26" s="34">
        <v>17537.476607349701</v>
      </c>
      <c r="H26" s="34">
        <v>17764.081667664999</v>
      </c>
      <c r="I26" s="34">
        <v>17469.784235975996</v>
      </c>
      <c r="J26" s="34">
        <v>15438.1377980285</v>
      </c>
      <c r="K26" s="34">
        <v>15443.411963711502</v>
      </c>
      <c r="L26" s="34">
        <v>16550.799576056997</v>
      </c>
      <c r="M26" s="34">
        <v>16704.149955742996</v>
      </c>
      <c r="N26" s="34">
        <v>18755.198635566998</v>
      </c>
      <c r="O26" s="34">
        <v>19368.569725001002</v>
      </c>
      <c r="P26" s="34">
        <v>20782.581893851988</v>
      </c>
      <c r="Q26" s="34">
        <v>21426.354417621998</v>
      </c>
      <c r="R26" s="34">
        <v>21391.440793125985</v>
      </c>
      <c r="S26" s="34">
        <v>19648.184148066692</v>
      </c>
      <c r="T26" s="34">
        <v>17369.377873322999</v>
      </c>
      <c r="U26" s="34">
        <v>17458.789170594002</v>
      </c>
      <c r="V26" s="34">
        <v>15640.387784836999</v>
      </c>
      <c r="W26" s="34">
        <v>19006.421666015987</v>
      </c>
      <c r="X26" s="34">
        <v>19130.928495248998</v>
      </c>
      <c r="Y26" s="34">
        <v>19381.3186914</v>
      </c>
      <c r="Z26" s="34">
        <v>19178.184497471997</v>
      </c>
      <c r="AA26" s="34">
        <v>19835.454672010997</v>
      </c>
    </row>
    <row r="27" spans="1:27" s="30" customFormat="1" x14ac:dyDescent="0.35">
      <c r="A27" s="31" t="s">
        <v>119</v>
      </c>
      <c r="B27" s="31" t="s">
        <v>65</v>
      </c>
      <c r="C27" s="34">
        <v>9340.605652676064</v>
      </c>
      <c r="D27" s="34">
        <v>10523.090337393049</v>
      </c>
      <c r="E27" s="34">
        <v>10406.12856740811</v>
      </c>
      <c r="F27" s="34">
        <v>12463.940741898597</v>
      </c>
      <c r="G27" s="34">
        <v>12190.177239208993</v>
      </c>
      <c r="H27" s="34">
        <v>20680.721356991296</v>
      </c>
      <c r="I27" s="34">
        <v>24591.054199718998</v>
      </c>
      <c r="J27" s="34">
        <v>25354.694208417393</v>
      </c>
      <c r="K27" s="34">
        <v>26032.313074182199</v>
      </c>
      <c r="L27" s="34">
        <v>29601.596773462305</v>
      </c>
      <c r="M27" s="34">
        <v>30191.4265933315</v>
      </c>
      <c r="N27" s="34">
        <v>31806.2530128695</v>
      </c>
      <c r="O27" s="34">
        <v>30919.266890487401</v>
      </c>
      <c r="P27" s="34">
        <v>30001.378871398399</v>
      </c>
      <c r="Q27" s="34">
        <v>32397.422813803998</v>
      </c>
      <c r="R27" s="34">
        <v>32450.197630424598</v>
      </c>
      <c r="S27" s="34">
        <v>35541.035708470998</v>
      </c>
      <c r="T27" s="34">
        <v>36315.703184160004</v>
      </c>
      <c r="U27" s="34">
        <v>39809.02416484899</v>
      </c>
      <c r="V27" s="34">
        <v>39721.575665344979</v>
      </c>
      <c r="W27" s="34">
        <v>41928.553441722994</v>
      </c>
      <c r="X27" s="34">
        <v>40445.955435967</v>
      </c>
      <c r="Y27" s="34">
        <v>39250.002837453001</v>
      </c>
      <c r="Z27" s="34">
        <v>41538.139394323996</v>
      </c>
      <c r="AA27" s="34">
        <v>41601.320910866998</v>
      </c>
    </row>
    <row r="28" spans="1:27" s="30" customFormat="1" x14ac:dyDescent="0.35">
      <c r="A28" s="31" t="s">
        <v>119</v>
      </c>
      <c r="B28" s="31" t="s">
        <v>34</v>
      </c>
      <c r="C28" s="34">
        <v>1.42372595E-2</v>
      </c>
      <c r="D28" s="34">
        <v>1.7485451199999988E-2</v>
      </c>
      <c r="E28" s="34">
        <v>2.0653254799999979E-2</v>
      </c>
      <c r="F28" s="34">
        <v>2.3146105899999981E-2</v>
      </c>
      <c r="G28" s="34">
        <v>2.4241892399999999E-2</v>
      </c>
      <c r="H28" s="34">
        <v>2118.2434041699998</v>
      </c>
      <c r="I28" s="34">
        <v>3510.6245234399998</v>
      </c>
      <c r="J28" s="34">
        <v>3514.9236637700001</v>
      </c>
      <c r="K28" s="34">
        <v>3310.0194303999988</v>
      </c>
      <c r="L28" s="34">
        <v>3466.6011265699985</v>
      </c>
      <c r="M28" s="34">
        <v>3514.2848969840002</v>
      </c>
      <c r="N28" s="34">
        <v>3644.6194054199987</v>
      </c>
      <c r="O28" s="34">
        <v>3485.8049536099988</v>
      </c>
      <c r="P28" s="34">
        <v>3405.7524758</v>
      </c>
      <c r="Q28" s="34">
        <v>3714.3158796399994</v>
      </c>
      <c r="R28" s="34">
        <v>3756.7415613439989</v>
      </c>
      <c r="S28" s="34">
        <v>3574.4415197600001</v>
      </c>
      <c r="T28" s="34">
        <v>3513.0345298100005</v>
      </c>
      <c r="U28" s="34">
        <v>3667.136508776</v>
      </c>
      <c r="V28" s="34">
        <v>3552.2865491409998</v>
      </c>
      <c r="W28" s="34">
        <v>3694.2710450360005</v>
      </c>
      <c r="X28" s="34">
        <v>3603.0437322459998</v>
      </c>
      <c r="Y28" s="34">
        <v>3545.8278462349999</v>
      </c>
      <c r="Z28" s="34">
        <v>3698.406392769999</v>
      </c>
      <c r="AA28" s="34">
        <v>3824.621110996</v>
      </c>
    </row>
    <row r="29" spans="1:27" s="30" customFormat="1" x14ac:dyDescent="0.35">
      <c r="A29" s="31" t="s">
        <v>119</v>
      </c>
      <c r="B29" s="31" t="s">
        <v>70</v>
      </c>
      <c r="C29" s="34">
        <v>7.3496022999999902</v>
      </c>
      <c r="D29" s="34">
        <v>136.751057</v>
      </c>
      <c r="E29" s="34">
        <v>163.76928599999999</v>
      </c>
      <c r="F29" s="34">
        <v>192.96799554559999</v>
      </c>
      <c r="G29" s="34">
        <v>2827.1911776115994</v>
      </c>
      <c r="H29" s="34">
        <v>4135.1855201210001</v>
      </c>
      <c r="I29" s="34">
        <v>4128.1999039619905</v>
      </c>
      <c r="J29" s="34">
        <v>4366.9225202799989</v>
      </c>
      <c r="K29" s="34">
        <v>4164.8279478630002</v>
      </c>
      <c r="L29" s="34">
        <v>4405.254054606</v>
      </c>
      <c r="M29" s="34">
        <v>4083.984668607</v>
      </c>
      <c r="N29" s="34">
        <v>5214.8646371399991</v>
      </c>
      <c r="O29" s="34">
        <v>4465.9099786789984</v>
      </c>
      <c r="P29" s="34">
        <v>4661.9673566149995</v>
      </c>
      <c r="Q29" s="34">
        <v>5570.0139007119997</v>
      </c>
      <c r="R29" s="34">
        <v>5319.5436260089982</v>
      </c>
      <c r="S29" s="34">
        <v>8416.7264506020001</v>
      </c>
      <c r="T29" s="34">
        <v>7455.5330527079996</v>
      </c>
      <c r="U29" s="34">
        <v>7874.4792701969991</v>
      </c>
      <c r="V29" s="34">
        <v>6691.377007869999</v>
      </c>
      <c r="W29" s="34">
        <v>7625.8248320999992</v>
      </c>
      <c r="X29" s="34">
        <v>7696.9885797839997</v>
      </c>
      <c r="Y29" s="34">
        <v>6965.2993114239998</v>
      </c>
      <c r="Z29" s="34">
        <v>6994.5330035240004</v>
      </c>
      <c r="AA29" s="34">
        <v>7450.5829831339997</v>
      </c>
    </row>
    <row r="30" spans="1:27" s="30" customFormat="1" x14ac:dyDescent="0.35">
      <c r="A30" s="36" t="s">
        <v>119</v>
      </c>
      <c r="B30" s="36" t="s">
        <v>52</v>
      </c>
      <c r="C30" s="27">
        <v>60.170895889999997</v>
      </c>
      <c r="D30" s="27">
        <v>149.01572319999991</v>
      </c>
      <c r="E30" s="27">
        <v>334.31532449999986</v>
      </c>
      <c r="F30" s="27">
        <v>558.15016959999991</v>
      </c>
      <c r="G30" s="27">
        <v>644.64711939999995</v>
      </c>
      <c r="H30" s="27">
        <v>843.44014500000003</v>
      </c>
      <c r="I30" s="27">
        <v>901.01048400000002</v>
      </c>
      <c r="J30" s="27">
        <v>952.56282399999998</v>
      </c>
      <c r="K30" s="27">
        <v>968.90562499999987</v>
      </c>
      <c r="L30" s="27">
        <v>1030.954076499999</v>
      </c>
      <c r="M30" s="27">
        <v>1083.7967279999998</v>
      </c>
      <c r="N30" s="27">
        <v>1168.3121856999987</v>
      </c>
      <c r="O30" s="27">
        <v>1183.9002826000001</v>
      </c>
      <c r="P30" s="27">
        <v>1169.8232584</v>
      </c>
      <c r="Q30" s="27">
        <v>1291.6338960000003</v>
      </c>
      <c r="R30" s="27">
        <v>1359.0206169999899</v>
      </c>
      <c r="S30" s="27">
        <v>1373.6649795000001</v>
      </c>
      <c r="T30" s="27">
        <v>1427.091946</v>
      </c>
      <c r="U30" s="27">
        <v>1503.2163714999999</v>
      </c>
      <c r="V30" s="27">
        <v>1584.0162339999999</v>
      </c>
      <c r="W30" s="27">
        <v>1612.4611189999996</v>
      </c>
      <c r="X30" s="27">
        <v>1667.7537710000001</v>
      </c>
      <c r="Y30" s="27">
        <v>1646.9176519999999</v>
      </c>
      <c r="Z30" s="27">
        <v>1802.3497640000001</v>
      </c>
      <c r="AA30" s="27">
        <v>1865.7733660000001</v>
      </c>
    </row>
    <row r="31" spans="1:27" s="30" customFormat="1" x14ac:dyDescent="0.35">
      <c r="A31" s="38" t="s">
        <v>127</v>
      </c>
      <c r="B31" s="38"/>
      <c r="C31" s="35">
        <v>68230.020928751954</v>
      </c>
      <c r="D31" s="35">
        <v>63184.53761884071</v>
      </c>
      <c r="E31" s="35">
        <v>62983.319521170684</v>
      </c>
      <c r="F31" s="35">
        <v>62672.98162963739</v>
      </c>
      <c r="G31" s="35">
        <v>61892.313082696957</v>
      </c>
      <c r="H31" s="35">
        <v>63085.257464478826</v>
      </c>
      <c r="I31" s="35">
        <v>64041.055215698972</v>
      </c>
      <c r="J31" s="35">
        <v>63550.855610362007</v>
      </c>
      <c r="K31" s="35">
        <v>63136.393407587704</v>
      </c>
      <c r="L31" s="35">
        <v>65357.320770811297</v>
      </c>
      <c r="M31" s="35">
        <v>63459.214915645978</v>
      </c>
      <c r="N31" s="35">
        <v>64776.445199037895</v>
      </c>
      <c r="O31" s="35">
        <v>65880.262040113783</v>
      </c>
      <c r="P31" s="35">
        <v>65567.358677845492</v>
      </c>
      <c r="Q31" s="35">
        <v>61687.503817736695</v>
      </c>
      <c r="R31" s="35">
        <v>62088.687803693523</v>
      </c>
      <c r="S31" s="35">
        <v>62971.463218456091</v>
      </c>
      <c r="T31" s="35">
        <v>60919.653284042601</v>
      </c>
      <c r="U31" s="35">
        <v>64267.426834076083</v>
      </c>
      <c r="V31" s="35">
        <v>61663.244802185582</v>
      </c>
      <c r="W31" s="35">
        <v>67355.360108429973</v>
      </c>
      <c r="X31" s="35">
        <v>64688.683076408299</v>
      </c>
      <c r="Y31" s="35">
        <v>62861.928193070198</v>
      </c>
      <c r="Z31" s="35">
        <v>64272.870803734389</v>
      </c>
      <c r="AA31" s="35">
        <v>64965.542184742495</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37323.541809999995</v>
      </c>
      <c r="D34" s="34">
        <v>25363.611920000007</v>
      </c>
      <c r="E34" s="34">
        <v>24301.473119999999</v>
      </c>
      <c r="F34" s="34">
        <v>24632.804090000001</v>
      </c>
      <c r="G34" s="34">
        <v>23304.075709999997</v>
      </c>
      <c r="H34" s="34">
        <v>22724.543599999994</v>
      </c>
      <c r="I34" s="34">
        <v>21703.002630000003</v>
      </c>
      <c r="J34" s="34">
        <v>21419.357139999989</v>
      </c>
      <c r="K34" s="34">
        <v>21511.700249999998</v>
      </c>
      <c r="L34" s="34">
        <v>20084.508470000001</v>
      </c>
      <c r="M34" s="34">
        <v>19618.418580000001</v>
      </c>
      <c r="N34" s="34">
        <v>17456.27115</v>
      </c>
      <c r="O34" s="34">
        <v>18528.575159999978</v>
      </c>
      <c r="P34" s="34">
        <v>16781.16762</v>
      </c>
      <c r="Q34" s="34">
        <v>15816.652400000001</v>
      </c>
      <c r="R34" s="34">
        <v>13698.729799999997</v>
      </c>
      <c r="S34" s="34">
        <v>12261.8822</v>
      </c>
      <c r="T34" s="34">
        <v>11496.744699999999</v>
      </c>
      <c r="U34" s="34">
        <v>10638.279699999999</v>
      </c>
      <c r="V34" s="34">
        <v>10851.1121</v>
      </c>
      <c r="W34" s="34">
        <v>9354.3652999999995</v>
      </c>
      <c r="X34" s="34">
        <v>7968.8259000000007</v>
      </c>
      <c r="Y34" s="34">
        <v>7493.9926999999998</v>
      </c>
      <c r="Z34" s="34">
        <v>7649.9201999999805</v>
      </c>
      <c r="AA34" s="34">
        <v>6414.5030000000006</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10773.77656</v>
      </c>
      <c r="D36" s="34">
        <v>6194.2818208645986</v>
      </c>
      <c r="E36" s="34">
        <v>6461.5656629211999</v>
      </c>
      <c r="F36" s="34">
        <v>7138.0073163383995</v>
      </c>
      <c r="G36" s="34">
        <v>4484.5308199949995</v>
      </c>
      <c r="H36" s="34">
        <v>2086.8763950208004</v>
      </c>
      <c r="I36" s="34">
        <v>2104.0692015642999</v>
      </c>
      <c r="J36" s="34">
        <v>2271.4610073532999</v>
      </c>
      <c r="K36" s="34">
        <v>1676.6060272129989</v>
      </c>
      <c r="L36" s="34">
        <v>2063.0039961702</v>
      </c>
      <c r="M36" s="34">
        <v>2363.3858936719998</v>
      </c>
      <c r="N36" s="34">
        <v>2671.6232535124</v>
      </c>
      <c r="O36" s="34">
        <v>3325.4554483063994</v>
      </c>
      <c r="P36" s="34">
        <v>2557.363822716</v>
      </c>
      <c r="Q36" s="34">
        <v>2728.8386590178998</v>
      </c>
      <c r="R36" s="34">
        <v>2089.0261623704996</v>
      </c>
      <c r="S36" s="34">
        <v>2082.8889324198003</v>
      </c>
      <c r="T36" s="34">
        <v>2354.3681102389992</v>
      </c>
      <c r="U36" s="34">
        <v>2305.7823643713991</v>
      </c>
      <c r="V36" s="34">
        <v>2486.2465805881998</v>
      </c>
      <c r="W36" s="34">
        <v>2295.0834050097001</v>
      </c>
      <c r="X36" s="34">
        <v>2527.8195235756002</v>
      </c>
      <c r="Y36" s="34">
        <v>2315.7853554023</v>
      </c>
      <c r="Z36" s="34">
        <v>2166.3223190079998</v>
      </c>
      <c r="AA36" s="34">
        <v>1256.4478435384001</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54.516402799589997</v>
      </c>
      <c r="D38" s="34">
        <v>4.4858460819999996E-3</v>
      </c>
      <c r="E38" s="34">
        <v>4.7178513949999784E-3</v>
      </c>
      <c r="F38" s="34">
        <v>4.9951291099999883E-3</v>
      </c>
      <c r="G38" s="34">
        <v>3.4824768299999988E-3</v>
      </c>
      <c r="H38" s="34">
        <v>3.351242269999998E-3</v>
      </c>
      <c r="I38" s="34">
        <v>3.3257592349999992E-3</v>
      </c>
      <c r="J38" s="34">
        <v>3.5508329849999998E-3</v>
      </c>
      <c r="K38" s="34">
        <v>3.6092683149999989E-3</v>
      </c>
      <c r="L38" s="34">
        <v>4.24045601E-3</v>
      </c>
      <c r="M38" s="34">
        <v>4.353150269999999E-3</v>
      </c>
      <c r="N38" s="34">
        <v>1.2084935926499998</v>
      </c>
      <c r="O38" s="34">
        <v>4.3713972299999999E-3</v>
      </c>
      <c r="P38" s="34">
        <v>2.6841753299999991E-3</v>
      </c>
      <c r="Q38" s="34">
        <v>2.7265025499999991E-3</v>
      </c>
      <c r="R38" s="34">
        <v>6.9524671950699899</v>
      </c>
      <c r="S38" s="34">
        <v>42.336991055299897</v>
      </c>
      <c r="T38" s="34">
        <v>3.0821392399999997E-3</v>
      </c>
      <c r="U38" s="34">
        <v>109.09801970273001</v>
      </c>
      <c r="V38" s="34">
        <v>39.77571178326</v>
      </c>
      <c r="W38" s="34">
        <v>41.123378111080001</v>
      </c>
      <c r="X38" s="34">
        <v>73.818356973579995</v>
      </c>
      <c r="Y38" s="34">
        <v>59.997633609399898</v>
      </c>
      <c r="Z38" s="34">
        <v>108.5398028857</v>
      </c>
      <c r="AA38" s="34">
        <v>236.04779758399999</v>
      </c>
    </row>
    <row r="39" spans="1:27" s="30" customFormat="1" x14ac:dyDescent="0.35">
      <c r="A39" s="31" t="s">
        <v>120</v>
      </c>
      <c r="B39" s="31" t="s">
        <v>62</v>
      </c>
      <c r="C39" s="34">
        <v>701.594729999999</v>
      </c>
      <c r="D39" s="34">
        <v>699.912049999999</v>
      </c>
      <c r="E39" s="34">
        <v>700.79075999999895</v>
      </c>
      <c r="F39" s="34">
        <v>698.55822000000001</v>
      </c>
      <c r="G39" s="34">
        <v>689.13783999999998</v>
      </c>
      <c r="H39" s="34">
        <v>660.97116000000005</v>
      </c>
      <c r="I39" s="34">
        <v>662.92245000000003</v>
      </c>
      <c r="J39" s="34">
        <v>670.65329999999994</v>
      </c>
      <c r="K39" s="34">
        <v>667.83288999999991</v>
      </c>
      <c r="L39" s="34">
        <v>664.90026999999998</v>
      </c>
      <c r="M39" s="34">
        <v>672.16161999999997</v>
      </c>
      <c r="N39" s="34">
        <v>654.13644999999997</v>
      </c>
      <c r="O39" s="34">
        <v>667.91544999999996</v>
      </c>
      <c r="P39" s="34">
        <v>621.43709999999999</v>
      </c>
      <c r="Q39" s="34">
        <v>647.13557000000003</v>
      </c>
      <c r="R39" s="34">
        <v>638.46998999999994</v>
      </c>
      <c r="S39" s="34">
        <v>201.20373999999899</v>
      </c>
      <c r="T39" s="34">
        <v>185.35735</v>
      </c>
      <c r="U39" s="34">
        <v>182.52202</v>
      </c>
      <c r="V39" s="34">
        <v>174.17032</v>
      </c>
      <c r="W39" s="34">
        <v>193.17296999999999</v>
      </c>
      <c r="X39" s="34">
        <v>0</v>
      </c>
      <c r="Y39" s="34">
        <v>0</v>
      </c>
      <c r="Z39" s="34">
        <v>0</v>
      </c>
      <c r="AA39" s="34">
        <v>0</v>
      </c>
    </row>
    <row r="40" spans="1:27" s="30" customFormat="1" x14ac:dyDescent="0.35">
      <c r="A40" s="31" t="s">
        <v>120</v>
      </c>
      <c r="B40" s="31" t="s">
        <v>66</v>
      </c>
      <c r="C40" s="34">
        <v>2070.3979099999997</v>
      </c>
      <c r="D40" s="34">
        <v>17551.598849985196</v>
      </c>
      <c r="E40" s="34">
        <v>18010.754740241304</v>
      </c>
      <c r="F40" s="34">
        <v>17501.971408341898</v>
      </c>
      <c r="G40" s="34">
        <v>22737.368713998603</v>
      </c>
      <c r="H40" s="34">
        <v>22954.496482033195</v>
      </c>
      <c r="I40" s="34">
        <v>24611.934216095</v>
      </c>
      <c r="J40" s="34">
        <v>26297.32993002989</v>
      </c>
      <c r="K40" s="34">
        <v>26673.790929056398</v>
      </c>
      <c r="L40" s="34">
        <v>27647.782342362603</v>
      </c>
      <c r="M40" s="34">
        <v>25191.5819888597</v>
      </c>
      <c r="N40" s="34">
        <v>27327.949987644293</v>
      </c>
      <c r="O40" s="34">
        <v>26034.579410809005</v>
      </c>
      <c r="P40" s="34">
        <v>29972.546692458491</v>
      </c>
      <c r="Q40" s="34">
        <v>31685.649043181798</v>
      </c>
      <c r="R40" s="34">
        <v>35697.930159681986</v>
      </c>
      <c r="S40" s="34">
        <v>41355.969638069</v>
      </c>
      <c r="T40" s="34">
        <v>41390.293954185508</v>
      </c>
      <c r="U40" s="34">
        <v>40857.478048508099</v>
      </c>
      <c r="V40" s="34">
        <v>34137.459258903596</v>
      </c>
      <c r="W40" s="34">
        <v>34624.835434206376</v>
      </c>
      <c r="X40" s="34">
        <v>33762.615959203991</v>
      </c>
      <c r="Y40" s="34">
        <v>38475.9841341215</v>
      </c>
      <c r="Z40" s="34">
        <v>35288.01131786839</v>
      </c>
      <c r="AA40" s="34">
        <v>38419.707874811997</v>
      </c>
    </row>
    <row r="41" spans="1:27" s="30" customFormat="1" x14ac:dyDescent="0.35">
      <c r="A41" s="31" t="s">
        <v>120</v>
      </c>
      <c r="B41" s="31" t="s">
        <v>65</v>
      </c>
      <c r="C41" s="34">
        <v>5651.0637758535986</v>
      </c>
      <c r="D41" s="34">
        <v>7988.5816589916994</v>
      </c>
      <c r="E41" s="34">
        <v>8029.84607541486</v>
      </c>
      <c r="F41" s="34">
        <v>7666.4618464548948</v>
      </c>
      <c r="G41" s="34">
        <v>7508.9042463554797</v>
      </c>
      <c r="H41" s="34">
        <v>8056.975539228195</v>
      </c>
      <c r="I41" s="34">
        <v>8037.7703863449951</v>
      </c>
      <c r="J41" s="34">
        <v>7823.1819060828975</v>
      </c>
      <c r="K41" s="34">
        <v>8655.2987817807971</v>
      </c>
      <c r="L41" s="34">
        <v>9605.7510068235988</v>
      </c>
      <c r="M41" s="34">
        <v>10563.328108033895</v>
      </c>
      <c r="N41" s="34">
        <v>14388.958595406997</v>
      </c>
      <c r="O41" s="34">
        <v>13963.246243344196</v>
      </c>
      <c r="P41" s="34">
        <v>13742.917953414586</v>
      </c>
      <c r="Q41" s="34">
        <v>14559.668082110597</v>
      </c>
      <c r="R41" s="34">
        <v>14236.1165823995</v>
      </c>
      <c r="S41" s="34">
        <v>15205.588580750498</v>
      </c>
      <c r="T41" s="34">
        <v>16466.266627377998</v>
      </c>
      <c r="U41" s="34">
        <v>17160.253046558297</v>
      </c>
      <c r="V41" s="34">
        <v>22687.782795473795</v>
      </c>
      <c r="W41" s="34">
        <v>23036.917521907395</v>
      </c>
      <c r="X41" s="34">
        <v>25438.224319965298</v>
      </c>
      <c r="Y41" s="34">
        <v>24673.130200419699</v>
      </c>
      <c r="Z41" s="34">
        <v>25453.132988679899</v>
      </c>
      <c r="AA41" s="34">
        <v>25467.771124615901</v>
      </c>
    </row>
    <row r="42" spans="1:27" s="30" customFormat="1" x14ac:dyDescent="0.35">
      <c r="A42" s="31" t="s">
        <v>120</v>
      </c>
      <c r="B42" s="31" t="s">
        <v>34</v>
      </c>
      <c r="C42" s="34">
        <v>11.873127220500001</v>
      </c>
      <c r="D42" s="34">
        <v>57.489582757499996</v>
      </c>
      <c r="E42" s="34">
        <v>67.379669982999999</v>
      </c>
      <c r="F42" s="34">
        <v>65.495670294999911</v>
      </c>
      <c r="G42" s="34">
        <v>71.481673702400002</v>
      </c>
      <c r="H42" s="34">
        <v>1696.8441816999998</v>
      </c>
      <c r="I42" s="34">
        <v>1743.0683725999997</v>
      </c>
      <c r="J42" s="34">
        <v>1630.5283372000001</v>
      </c>
      <c r="K42" s="34">
        <v>1740.5298558999998</v>
      </c>
      <c r="L42" s="34">
        <v>1751.791418</v>
      </c>
      <c r="M42" s="34">
        <v>1668.4868668000001</v>
      </c>
      <c r="N42" s="34">
        <v>1870.2975538000001</v>
      </c>
      <c r="O42" s="34">
        <v>1758.3052412000002</v>
      </c>
      <c r="P42" s="34">
        <v>1613.7107263999999</v>
      </c>
      <c r="Q42" s="34">
        <v>1833.2430956000001</v>
      </c>
      <c r="R42" s="34">
        <v>1848.3264138</v>
      </c>
      <c r="S42" s="34">
        <v>1668.1698455999999</v>
      </c>
      <c r="T42" s="34">
        <v>1792.3164844</v>
      </c>
      <c r="U42" s="34">
        <v>1818.0822163</v>
      </c>
      <c r="V42" s="34">
        <v>1907.7374235999998</v>
      </c>
      <c r="W42" s="34">
        <v>1924.2023961</v>
      </c>
      <c r="X42" s="34">
        <v>1911.0873531</v>
      </c>
      <c r="Y42" s="34">
        <v>1812.4470602000001</v>
      </c>
      <c r="Z42" s="34">
        <v>1848.7804178000001</v>
      </c>
      <c r="AA42" s="34">
        <v>1882.0937632</v>
      </c>
    </row>
    <row r="43" spans="1:27" s="30" customFormat="1" x14ac:dyDescent="0.35">
      <c r="A43" s="31" t="s">
        <v>120</v>
      </c>
      <c r="B43" s="31" t="s">
        <v>70</v>
      </c>
      <c r="C43" s="34">
        <v>27.552785999999902</v>
      </c>
      <c r="D43" s="34">
        <v>429.78262000000001</v>
      </c>
      <c r="E43" s="34">
        <v>511.2543</v>
      </c>
      <c r="F43" s="34">
        <v>485.43744917700002</v>
      </c>
      <c r="G43" s="34">
        <v>527.36963434199902</v>
      </c>
      <c r="H43" s="34">
        <v>410.576260327</v>
      </c>
      <c r="I43" s="34">
        <v>411.18495104800002</v>
      </c>
      <c r="J43" s="34">
        <v>444.62528657199999</v>
      </c>
      <c r="K43" s="34">
        <v>465.67739245199897</v>
      </c>
      <c r="L43" s="34">
        <v>506.84351844000003</v>
      </c>
      <c r="M43" s="34">
        <v>403.810386829999</v>
      </c>
      <c r="N43" s="34">
        <v>1221.4066</v>
      </c>
      <c r="O43" s="34">
        <v>1169.9061899999999</v>
      </c>
      <c r="P43" s="34">
        <v>990.53430000000003</v>
      </c>
      <c r="Q43" s="34">
        <v>1183.1295</v>
      </c>
      <c r="R43" s="34">
        <v>1153.6519999999991</v>
      </c>
      <c r="S43" s="34">
        <v>3130.2433999999998</v>
      </c>
      <c r="T43" s="34">
        <v>3196.3575700000001</v>
      </c>
      <c r="U43" s="34">
        <v>3273.6598799999997</v>
      </c>
      <c r="V43" s="34">
        <v>3477.6137400000002</v>
      </c>
      <c r="W43" s="34">
        <v>5085.1205</v>
      </c>
      <c r="X43" s="34">
        <v>5524.74107</v>
      </c>
      <c r="Y43" s="34">
        <v>4878.6126000000004</v>
      </c>
      <c r="Z43" s="34">
        <v>5154.5721399999993</v>
      </c>
      <c r="AA43" s="34">
        <v>5196.9769299999998</v>
      </c>
    </row>
    <row r="44" spans="1:27" s="30" customFormat="1" x14ac:dyDescent="0.35">
      <c r="A44" s="31" t="s">
        <v>120</v>
      </c>
      <c r="B44" s="31" t="s">
        <v>52</v>
      </c>
      <c r="C44" s="27">
        <v>67.641260000000003</v>
      </c>
      <c r="D44" s="27">
        <v>107.98601499999999</v>
      </c>
      <c r="E44" s="27">
        <v>222.3329</v>
      </c>
      <c r="F44" s="27">
        <v>368.95366999999999</v>
      </c>
      <c r="G44" s="27">
        <v>436.15481999999997</v>
      </c>
      <c r="H44" s="27">
        <v>471.70299999999997</v>
      </c>
      <c r="I44" s="27">
        <v>507.81325999999899</v>
      </c>
      <c r="J44" s="27">
        <v>516.24030000000005</v>
      </c>
      <c r="K44" s="27">
        <v>567.85253999999998</v>
      </c>
      <c r="L44" s="27">
        <v>590.75149999999996</v>
      </c>
      <c r="M44" s="27">
        <v>600.4511</v>
      </c>
      <c r="N44" s="27">
        <v>665.47130000000004</v>
      </c>
      <c r="O44" s="27">
        <v>675.09249999999997</v>
      </c>
      <c r="P44" s="27">
        <v>692.00959999999998</v>
      </c>
      <c r="Q44" s="27">
        <v>739.96339999999998</v>
      </c>
      <c r="R44" s="27">
        <v>801.37929999999994</v>
      </c>
      <c r="S44" s="27">
        <v>772.27435000000003</v>
      </c>
      <c r="T44" s="27">
        <v>842.64594</v>
      </c>
      <c r="U44" s="27">
        <v>904.7482</v>
      </c>
      <c r="V44" s="27">
        <v>965.89779999999996</v>
      </c>
      <c r="W44" s="27">
        <v>996.32839999999999</v>
      </c>
      <c r="X44" s="27">
        <v>1054.3382999999999</v>
      </c>
      <c r="Y44" s="27">
        <v>1063.6822999999999</v>
      </c>
      <c r="Z44" s="27">
        <v>1110.1674</v>
      </c>
      <c r="AA44" s="27">
        <v>1177.9204999999999</v>
      </c>
    </row>
    <row r="45" spans="1:27" s="30" customFormat="1" x14ac:dyDescent="0.35">
      <c r="A45" s="38" t="s">
        <v>127</v>
      </c>
      <c r="B45" s="38"/>
      <c r="C45" s="35">
        <v>56574.891188653179</v>
      </c>
      <c r="D45" s="35">
        <v>57797.990785687587</v>
      </c>
      <c r="E45" s="35">
        <v>57504.435076428759</v>
      </c>
      <c r="F45" s="35">
        <v>57637.807876264313</v>
      </c>
      <c r="G45" s="35">
        <v>58724.020812825911</v>
      </c>
      <c r="H45" s="35">
        <v>56483.866527524457</v>
      </c>
      <c r="I45" s="35">
        <v>57119.702209763527</v>
      </c>
      <c r="J45" s="35">
        <v>58481.986834299067</v>
      </c>
      <c r="K45" s="35">
        <v>59185.232487318506</v>
      </c>
      <c r="L45" s="35">
        <v>60065.950325812417</v>
      </c>
      <c r="M45" s="35">
        <v>58408.880543715859</v>
      </c>
      <c r="N45" s="35">
        <v>62500.147930156345</v>
      </c>
      <c r="O45" s="35">
        <v>62519.776083856807</v>
      </c>
      <c r="P45" s="35">
        <v>63675.435872764407</v>
      </c>
      <c r="Q45" s="35">
        <v>65437.94648081284</v>
      </c>
      <c r="R45" s="35">
        <v>66367.225161647046</v>
      </c>
      <c r="S45" s="35">
        <v>71149.870082294598</v>
      </c>
      <c r="T45" s="35">
        <v>71893.033823941747</v>
      </c>
      <c r="U45" s="35">
        <v>71253.413199140516</v>
      </c>
      <c r="V45" s="35">
        <v>70376.546766748856</v>
      </c>
      <c r="W45" s="35">
        <v>69545.49800923455</v>
      </c>
      <c r="X45" s="35">
        <v>69771.304059718474</v>
      </c>
      <c r="Y45" s="35">
        <v>73018.8900235529</v>
      </c>
      <c r="Z45" s="35">
        <v>70665.926628441972</v>
      </c>
      <c r="AA45" s="35">
        <v>71794.477640550293</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26657.861999999997</v>
      </c>
      <c r="D49" s="34">
        <v>20566.789299999997</v>
      </c>
      <c r="E49" s="34">
        <v>21079.033500000001</v>
      </c>
      <c r="F49" s="34">
        <v>18869.610799999988</v>
      </c>
      <c r="G49" s="34">
        <v>18395.754700000001</v>
      </c>
      <c r="H49" s="34">
        <v>16477.375200000002</v>
      </c>
      <c r="I49" s="34">
        <v>14199.772099999998</v>
      </c>
      <c r="J49" s="34">
        <v>13976.588299999998</v>
      </c>
      <c r="K49" s="34">
        <v>12002.1587</v>
      </c>
      <c r="L49" s="34">
        <v>11865.321999999998</v>
      </c>
      <c r="M49" s="34">
        <v>11694.4912</v>
      </c>
      <c r="N49" s="34">
        <v>11900.399799999999</v>
      </c>
      <c r="O49" s="34">
        <v>11815.525699999989</v>
      </c>
      <c r="P49" s="34">
        <v>11868.5191</v>
      </c>
      <c r="Q49" s="34">
        <v>11922.168599999999</v>
      </c>
      <c r="R49" s="34">
        <v>11745.6844</v>
      </c>
      <c r="S49" s="34">
        <v>11219.448</v>
      </c>
      <c r="T49" s="34">
        <v>10398.7446</v>
      </c>
      <c r="U49" s="34">
        <v>11135.795399999999</v>
      </c>
      <c r="V49" s="34">
        <v>11649.306500000001</v>
      </c>
      <c r="W49" s="34">
        <v>11698.402899999999</v>
      </c>
      <c r="X49" s="34">
        <v>10133.834999999999</v>
      </c>
      <c r="Y49" s="34">
        <v>6301.2404999999999</v>
      </c>
      <c r="Z49" s="34">
        <v>6247.4475999999995</v>
      </c>
      <c r="AA49" s="34">
        <v>6343.1732000000002</v>
      </c>
    </row>
    <row r="50" spans="1:27" s="30" customFormat="1" x14ac:dyDescent="0.35">
      <c r="A50" s="31" t="s">
        <v>121</v>
      </c>
      <c r="B50" s="31" t="s">
        <v>18</v>
      </c>
      <c r="C50" s="34">
        <v>0</v>
      </c>
      <c r="D50" s="34">
        <v>3.8596766999999901E-3</v>
      </c>
      <c r="E50" s="34">
        <v>3.9246986000000001E-3</v>
      </c>
      <c r="F50" s="34">
        <v>3.8872049999999999E-3</v>
      </c>
      <c r="G50" s="34">
        <v>3.8046515999999998E-3</v>
      </c>
      <c r="H50" s="34">
        <v>3.5995976000000002E-3</v>
      </c>
      <c r="I50" s="34">
        <v>3.6235434999999901E-3</v>
      </c>
      <c r="J50" s="34">
        <v>3.5674302E-3</v>
      </c>
      <c r="K50" s="34">
        <v>3.6099349999999999E-3</v>
      </c>
      <c r="L50" s="34">
        <v>3.7725520999999998E-3</v>
      </c>
      <c r="M50" s="34">
        <v>3.4919456E-3</v>
      </c>
      <c r="N50" s="34">
        <v>3.9856450000000003E-3</v>
      </c>
      <c r="O50" s="34">
        <v>4.0856390000000003E-3</v>
      </c>
      <c r="P50" s="34">
        <v>3.9159939999999999E-3</v>
      </c>
      <c r="Q50" s="34">
        <v>3.7409702999999998E-3</v>
      </c>
      <c r="R50" s="34">
        <v>3.72534849999999E-3</v>
      </c>
      <c r="S50" s="34">
        <v>4.0399902999999999E-3</v>
      </c>
      <c r="T50" s="34">
        <v>4.0961929999999997E-3</v>
      </c>
      <c r="U50" s="34">
        <v>4.2704750000000001E-3</v>
      </c>
      <c r="V50" s="34">
        <v>4.1958126000000004E-3</v>
      </c>
      <c r="W50" s="34">
        <v>4.4491720000000004E-3</v>
      </c>
      <c r="X50" s="34">
        <v>4.6874799999999999E-3</v>
      </c>
      <c r="Y50" s="34">
        <v>4.7750429999999996E-3</v>
      </c>
      <c r="Z50" s="34">
        <v>4.5723086E-3</v>
      </c>
      <c r="AA50" s="34">
        <v>4.4884510000000001E-3</v>
      </c>
    </row>
    <row r="51" spans="1:27" s="30" customFormat="1" x14ac:dyDescent="0.35">
      <c r="A51" s="31" t="s">
        <v>121</v>
      </c>
      <c r="B51" s="31" t="s">
        <v>30</v>
      </c>
      <c r="C51" s="34">
        <v>37.423859999999998</v>
      </c>
      <c r="D51" s="34">
        <v>21.392004</v>
      </c>
      <c r="E51" s="34">
        <v>22.380426</v>
      </c>
      <c r="F51" s="34">
        <v>4.916512</v>
      </c>
      <c r="G51" s="34">
        <v>1.7791326000000001E-3</v>
      </c>
      <c r="H51" s="34">
        <v>3.0776644000000002</v>
      </c>
      <c r="I51" s="34">
        <v>2.2214200000000002</v>
      </c>
      <c r="J51" s="34">
        <v>9.6184283000000001E-4</v>
      </c>
      <c r="K51" s="34">
        <v>1.2979818E-3</v>
      </c>
      <c r="L51" s="34">
        <v>1.8530997E-3</v>
      </c>
      <c r="M51" s="34">
        <v>0.11126193400000001</v>
      </c>
      <c r="N51" s="34">
        <v>14.1592489999999</v>
      </c>
      <c r="O51" s="34">
        <v>18.069001999999902</v>
      </c>
      <c r="P51" s="34">
        <v>39.103079999999999</v>
      </c>
      <c r="Q51" s="34">
        <v>82.847619999999907</v>
      </c>
      <c r="R51" s="34">
        <v>95.626409999999893</v>
      </c>
      <c r="S51" s="34">
        <v>148.11208999999999</v>
      </c>
      <c r="T51" s="34">
        <v>181.78278999999901</v>
      </c>
      <c r="U51" s="34">
        <v>0</v>
      </c>
      <c r="V51" s="34">
        <v>0</v>
      </c>
      <c r="W51" s="34">
        <v>0</v>
      </c>
      <c r="X51" s="34">
        <v>0</v>
      </c>
      <c r="Y51" s="34">
        <v>0</v>
      </c>
      <c r="Z51" s="34">
        <v>0</v>
      </c>
      <c r="AA51" s="34">
        <v>0</v>
      </c>
    </row>
    <row r="52" spans="1:27" s="30" customFormat="1" x14ac:dyDescent="0.35">
      <c r="A52" s="31" t="s">
        <v>121</v>
      </c>
      <c r="B52" s="31" t="s">
        <v>63</v>
      </c>
      <c r="C52" s="34">
        <v>16.571471924650002</v>
      </c>
      <c r="D52" s="34">
        <v>19.387017905169898</v>
      </c>
      <c r="E52" s="34">
        <v>13.2842948239</v>
      </c>
      <c r="F52" s="34">
        <v>2.3124585250100003</v>
      </c>
      <c r="G52" s="34">
        <v>6.1677739499999907E-3</v>
      </c>
      <c r="H52" s="34">
        <v>5.3343205399999996E-3</v>
      </c>
      <c r="I52" s="34">
        <v>5.5213482199999884E-3</v>
      </c>
      <c r="J52" s="34">
        <v>5.2085899499999975E-3</v>
      </c>
      <c r="K52" s="34">
        <v>5.5166157299999978E-3</v>
      </c>
      <c r="L52" s="34">
        <v>5.8685355099999895E-3</v>
      </c>
      <c r="M52" s="34">
        <v>4.7484906199999977E-3</v>
      </c>
      <c r="N52" s="34">
        <v>5.3057694463999887</v>
      </c>
      <c r="O52" s="34">
        <v>3.2056172836500001</v>
      </c>
      <c r="P52" s="34">
        <v>5.6291898599999876E-3</v>
      </c>
      <c r="Q52" s="34">
        <v>15.15884993187</v>
      </c>
      <c r="R52" s="34">
        <v>21.984776426589999</v>
      </c>
      <c r="S52" s="34">
        <v>91.571310490039991</v>
      </c>
      <c r="T52" s="34">
        <v>64.548869410720002</v>
      </c>
      <c r="U52" s="34">
        <v>224.92348841059999</v>
      </c>
      <c r="V52" s="34">
        <v>210.67468434130896</v>
      </c>
      <c r="W52" s="34">
        <v>207.01112549550004</v>
      </c>
      <c r="X52" s="34">
        <v>191.3733511053</v>
      </c>
      <c r="Y52" s="34">
        <v>502.81103294659994</v>
      </c>
      <c r="Z52" s="34">
        <v>351.4603072072</v>
      </c>
      <c r="AA52" s="34">
        <v>304.6434800559</v>
      </c>
    </row>
    <row r="53" spans="1:27" s="30" customFormat="1" x14ac:dyDescent="0.35">
      <c r="A53" s="31" t="s">
        <v>121</v>
      </c>
      <c r="B53" s="31" t="s">
        <v>62</v>
      </c>
      <c r="C53" s="34">
        <v>2918.8545399999998</v>
      </c>
      <c r="D53" s="34">
        <v>2937.5062000000003</v>
      </c>
      <c r="E53" s="34">
        <v>2681.1230760000003</v>
      </c>
      <c r="F53" s="34">
        <v>3267.8232349999989</v>
      </c>
      <c r="G53" s="34">
        <v>3361.4957799999988</v>
      </c>
      <c r="H53" s="34">
        <v>3170.5611299999991</v>
      </c>
      <c r="I53" s="34">
        <v>3203.4529049999992</v>
      </c>
      <c r="J53" s="34">
        <v>4038.1616049999984</v>
      </c>
      <c r="K53" s="34">
        <v>3354.5078699999999</v>
      </c>
      <c r="L53" s="34">
        <v>2879.7079850000005</v>
      </c>
      <c r="M53" s="34">
        <v>2870.6341639999982</v>
      </c>
      <c r="N53" s="34">
        <v>2604.4829399999999</v>
      </c>
      <c r="O53" s="34">
        <v>3211.7727800000002</v>
      </c>
      <c r="P53" s="34">
        <v>3294.1475999999957</v>
      </c>
      <c r="Q53" s="34">
        <v>3145.3361239999999</v>
      </c>
      <c r="R53" s="34">
        <v>3149.9927939999984</v>
      </c>
      <c r="S53" s="34">
        <v>3983.2498699999992</v>
      </c>
      <c r="T53" s="34">
        <v>3307.5909259999999</v>
      </c>
      <c r="U53" s="34">
        <v>2843.4598339999993</v>
      </c>
      <c r="V53" s="34">
        <v>2815.177404</v>
      </c>
      <c r="W53" s="34">
        <v>2574.6487599999982</v>
      </c>
      <c r="X53" s="34">
        <v>3160.0368950000002</v>
      </c>
      <c r="Y53" s="34">
        <v>3253.0296639999988</v>
      </c>
      <c r="Z53" s="34">
        <v>3072.1369409999998</v>
      </c>
      <c r="AA53" s="34">
        <v>3094.3611900000001</v>
      </c>
    </row>
    <row r="54" spans="1:27" s="30" customFormat="1" x14ac:dyDescent="0.35">
      <c r="A54" s="31" t="s">
        <v>121</v>
      </c>
      <c r="B54" s="31" t="s">
        <v>66</v>
      </c>
      <c r="C54" s="34">
        <v>11561.915925000001</v>
      </c>
      <c r="D54" s="34">
        <v>13605.3895301106</v>
      </c>
      <c r="E54" s="34">
        <v>13810.929003371999</v>
      </c>
      <c r="F54" s="34">
        <v>14758.638756487526</v>
      </c>
      <c r="G54" s="34">
        <v>15337.172080124998</v>
      </c>
      <c r="H54" s="34">
        <v>16007.481170538158</v>
      </c>
      <c r="I54" s="34">
        <v>16289.311119249696</v>
      </c>
      <c r="J54" s="34">
        <v>16951.704270076498</v>
      </c>
      <c r="K54" s="34">
        <v>17867.089897219699</v>
      </c>
      <c r="L54" s="34">
        <v>17233.766674837701</v>
      </c>
      <c r="M54" s="34">
        <v>18561.059655433801</v>
      </c>
      <c r="N54" s="34">
        <v>17931.401922386402</v>
      </c>
      <c r="O54" s="34">
        <v>18696.543257149802</v>
      </c>
      <c r="P54" s="34">
        <v>19473.603684355494</v>
      </c>
      <c r="Q54" s="34">
        <v>21141.496191642906</v>
      </c>
      <c r="R54" s="34">
        <v>21472.638370501401</v>
      </c>
      <c r="S54" s="34">
        <v>19419.647637834896</v>
      </c>
      <c r="T54" s="34">
        <v>21647.535321121595</v>
      </c>
      <c r="U54" s="34">
        <v>20967.689619320299</v>
      </c>
      <c r="V54" s="34">
        <v>21507.229892988795</v>
      </c>
      <c r="W54" s="34">
        <v>19904.145957755405</v>
      </c>
      <c r="X54" s="34">
        <v>24889.2859079952</v>
      </c>
      <c r="Y54" s="34">
        <v>25596.821086706699</v>
      </c>
      <c r="Z54" s="34">
        <v>25641.987869298602</v>
      </c>
      <c r="AA54" s="34">
        <v>23596.308945700697</v>
      </c>
    </row>
    <row r="55" spans="1:27" s="30" customFormat="1" x14ac:dyDescent="0.35">
      <c r="A55" s="31" t="s">
        <v>121</v>
      </c>
      <c r="B55" s="31" t="s">
        <v>65</v>
      </c>
      <c r="C55" s="34">
        <v>2389.0595920038304</v>
      </c>
      <c r="D55" s="34">
        <v>2378.3974684761988</v>
      </c>
      <c r="E55" s="34">
        <v>2467.6710561961595</v>
      </c>
      <c r="F55" s="34">
        <v>2350.7989501763</v>
      </c>
      <c r="G55" s="34">
        <v>2239.9189225059986</v>
      </c>
      <c r="H55" s="34">
        <v>3330.4085107623982</v>
      </c>
      <c r="I55" s="34">
        <v>3900.5205586470001</v>
      </c>
      <c r="J55" s="34">
        <v>4033.2974803084999</v>
      </c>
      <c r="K55" s="34">
        <v>4213.0801894949973</v>
      </c>
      <c r="L55" s="34">
        <v>4289.2890681339986</v>
      </c>
      <c r="M55" s="34">
        <v>4273.5298208279992</v>
      </c>
      <c r="N55" s="34">
        <v>4425.7155901884989</v>
      </c>
      <c r="O55" s="34">
        <v>4238.190661403999</v>
      </c>
      <c r="P55" s="34">
        <v>4059.530485090997</v>
      </c>
      <c r="Q55" s="34">
        <v>4273.3806168329975</v>
      </c>
      <c r="R55" s="34">
        <v>4318.5864742949989</v>
      </c>
      <c r="S55" s="34">
        <v>8719.615365919999</v>
      </c>
      <c r="T55" s="34">
        <v>9048.7219067299975</v>
      </c>
      <c r="U55" s="34">
        <v>9178.2217331500015</v>
      </c>
      <c r="V55" s="34">
        <v>9031.7233009099964</v>
      </c>
      <c r="W55" s="34">
        <v>10092.045439999996</v>
      </c>
      <c r="X55" s="34">
        <v>9805.9136399999988</v>
      </c>
      <c r="Y55" s="34">
        <v>9673.9137599999995</v>
      </c>
      <c r="Z55" s="34">
        <v>9713.2520299999978</v>
      </c>
      <c r="AA55" s="34">
        <v>9771.2489939999978</v>
      </c>
    </row>
    <row r="56" spans="1:27" s="30" customFormat="1" x14ac:dyDescent="0.35">
      <c r="A56" s="31" t="s">
        <v>121</v>
      </c>
      <c r="B56" s="31" t="s">
        <v>34</v>
      </c>
      <c r="C56" s="34">
        <v>14.912144306999998</v>
      </c>
      <c r="D56" s="34">
        <v>28.391092927999996</v>
      </c>
      <c r="E56" s="34">
        <v>29.85298551799999</v>
      </c>
      <c r="F56" s="34">
        <v>30.729290084300001</v>
      </c>
      <c r="G56" s="34">
        <v>29.637292076299989</v>
      </c>
      <c r="H56" s="34">
        <v>585.763732</v>
      </c>
      <c r="I56" s="34">
        <v>591.85027749999995</v>
      </c>
      <c r="J56" s="34">
        <v>632.8444649999999</v>
      </c>
      <c r="K56" s="34">
        <v>598.44202099999995</v>
      </c>
      <c r="L56" s="34">
        <v>569.96548559999997</v>
      </c>
      <c r="M56" s="34">
        <v>562.13725049999994</v>
      </c>
      <c r="N56" s="34">
        <v>563.59989799999994</v>
      </c>
      <c r="O56" s="34">
        <v>463.98817330000003</v>
      </c>
      <c r="P56" s="34">
        <v>544.08644900000002</v>
      </c>
      <c r="Q56" s="34">
        <v>590.70613199999991</v>
      </c>
      <c r="R56" s="34">
        <v>608.69872799999996</v>
      </c>
      <c r="S56" s="34">
        <v>613.99284999999998</v>
      </c>
      <c r="T56" s="34">
        <v>592.82265400000006</v>
      </c>
      <c r="U56" s="34">
        <v>602.50764700000002</v>
      </c>
      <c r="V56" s="34">
        <v>502.52544799999987</v>
      </c>
      <c r="W56" s="34">
        <v>605.64578500000005</v>
      </c>
      <c r="X56" s="34">
        <v>577.47527700000001</v>
      </c>
      <c r="Y56" s="34">
        <v>538.42787099999896</v>
      </c>
      <c r="Z56" s="34">
        <v>580.56440899999984</v>
      </c>
      <c r="AA56" s="34">
        <v>625.58718299999998</v>
      </c>
    </row>
    <row r="57" spans="1:27" s="30" customFormat="1" x14ac:dyDescent="0.35">
      <c r="A57" s="31" t="s">
        <v>121</v>
      </c>
      <c r="B57" s="31" t="s">
        <v>70</v>
      </c>
      <c r="C57" s="34">
        <v>0</v>
      </c>
      <c r="D57" s="34">
        <v>0</v>
      </c>
      <c r="E57" s="34">
        <v>0</v>
      </c>
      <c r="F57" s="34">
        <v>1.2150803999999999E-2</v>
      </c>
      <c r="G57" s="34">
        <v>1.3429505E-2</v>
      </c>
      <c r="H57" s="34">
        <v>2.1107150000000002E-2</v>
      </c>
      <c r="I57" s="34">
        <v>4.1313805000000002E-2</v>
      </c>
      <c r="J57" s="34">
        <v>4.2615215999999997E-2</v>
      </c>
      <c r="K57" s="34">
        <v>5.5732551999999998E-2</v>
      </c>
      <c r="L57" s="34">
        <v>7.9913615999999896E-2</v>
      </c>
      <c r="M57" s="34">
        <v>9.4675880000000004E-2</v>
      </c>
      <c r="N57" s="34">
        <v>0.36663526000000002</v>
      </c>
      <c r="O57" s="34">
        <v>0.33096933000000001</v>
      </c>
      <c r="P57" s="34">
        <v>0.39176879999999997</v>
      </c>
      <c r="Q57" s="34">
        <v>0.43373254</v>
      </c>
      <c r="R57" s="34">
        <v>0.43199688000000003</v>
      </c>
      <c r="S57" s="34">
        <v>0.42910656000000003</v>
      </c>
      <c r="T57" s="34">
        <v>0.42114687000000001</v>
      </c>
      <c r="U57" s="34">
        <v>0.43517315000000001</v>
      </c>
      <c r="V57" s="34">
        <v>0.42010569999999903</v>
      </c>
      <c r="W57" s="34">
        <v>2092.9497000000001</v>
      </c>
      <c r="X57" s="34">
        <v>2015.3852999999999</v>
      </c>
      <c r="Y57" s="34">
        <v>1776.3706</v>
      </c>
      <c r="Z57" s="34">
        <v>1926.1337000000001</v>
      </c>
      <c r="AA57" s="34">
        <v>2114.5565999999999</v>
      </c>
    </row>
    <row r="58" spans="1:27" s="30" customFormat="1" x14ac:dyDescent="0.35">
      <c r="A58" s="31" t="s">
        <v>121</v>
      </c>
      <c r="B58" s="31" t="s">
        <v>52</v>
      </c>
      <c r="C58" s="27">
        <v>47.797275999999997</v>
      </c>
      <c r="D58" s="27">
        <v>102.45111999999899</v>
      </c>
      <c r="E58" s="27">
        <v>200.69329999999999</v>
      </c>
      <c r="F58" s="27">
        <v>348.80669999999998</v>
      </c>
      <c r="G58" s="27">
        <v>372.01384999999999</v>
      </c>
      <c r="H58" s="27">
        <v>450.3732</v>
      </c>
      <c r="I58" s="27">
        <v>485.80002000000002</v>
      </c>
      <c r="J58" s="27">
        <v>533.03800000000001</v>
      </c>
      <c r="K58" s="27">
        <v>548.71857</v>
      </c>
      <c r="L58" s="27">
        <v>533.08169999999996</v>
      </c>
      <c r="M58" s="27">
        <v>564.36720000000003</v>
      </c>
      <c r="N58" s="27">
        <v>600.72686999999996</v>
      </c>
      <c r="O58" s="27">
        <v>575.62225000000001</v>
      </c>
      <c r="P58" s="27">
        <v>646.95010000000002</v>
      </c>
      <c r="Q58" s="27">
        <v>729.29474000000005</v>
      </c>
      <c r="R58" s="27">
        <v>769.80370000000005</v>
      </c>
      <c r="S58" s="27">
        <v>800.21990000000005</v>
      </c>
      <c r="T58" s="27">
        <v>821.87</v>
      </c>
      <c r="U58" s="27">
        <v>871.38904000000002</v>
      </c>
      <c r="V58" s="27">
        <v>833.56177000000002</v>
      </c>
      <c r="W58" s="27">
        <v>933.01130000000001</v>
      </c>
      <c r="X58" s="27">
        <v>939.81820000000005</v>
      </c>
      <c r="Y58" s="27">
        <v>929.62879999999996</v>
      </c>
      <c r="Z58" s="27">
        <v>1011.9338</v>
      </c>
      <c r="AA58" s="27">
        <v>1125.9141</v>
      </c>
    </row>
    <row r="59" spans="1:27" s="30" customFormat="1" x14ac:dyDescent="0.35">
      <c r="A59" s="38" t="s">
        <v>127</v>
      </c>
      <c r="B59" s="38"/>
      <c r="C59" s="35">
        <v>43581.687388928476</v>
      </c>
      <c r="D59" s="35">
        <v>39528.865380168667</v>
      </c>
      <c r="E59" s="35">
        <v>40074.425281090662</v>
      </c>
      <c r="F59" s="35">
        <v>39254.104599393824</v>
      </c>
      <c r="G59" s="35">
        <v>39334.35323418914</v>
      </c>
      <c r="H59" s="35">
        <v>38988.912609618696</v>
      </c>
      <c r="I59" s="35">
        <v>37595.287247788408</v>
      </c>
      <c r="J59" s="35">
        <v>38999.76139324798</v>
      </c>
      <c r="K59" s="35">
        <v>37436.84708124723</v>
      </c>
      <c r="L59" s="35">
        <v>36268.097222159013</v>
      </c>
      <c r="M59" s="35">
        <v>37399.834342632021</v>
      </c>
      <c r="N59" s="35">
        <v>36881.4692566663</v>
      </c>
      <c r="O59" s="35">
        <v>37983.311103476437</v>
      </c>
      <c r="P59" s="35">
        <v>38734.913494630346</v>
      </c>
      <c r="Q59" s="35">
        <v>40580.391743378073</v>
      </c>
      <c r="R59" s="35">
        <v>40804.516950571495</v>
      </c>
      <c r="S59" s="35">
        <v>43581.648314235237</v>
      </c>
      <c r="T59" s="35">
        <v>44648.928509455312</v>
      </c>
      <c r="U59" s="35">
        <v>44350.094345355901</v>
      </c>
      <c r="V59" s="35">
        <v>45214.115978052701</v>
      </c>
      <c r="W59" s="35">
        <v>44476.258632422898</v>
      </c>
      <c r="X59" s="35">
        <v>48180.449481580494</v>
      </c>
      <c r="Y59" s="35">
        <v>45327.820818696302</v>
      </c>
      <c r="Z59" s="35">
        <v>45026.289319814394</v>
      </c>
      <c r="AA59" s="35">
        <v>43109.740298207587</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3800.1688999999997</v>
      </c>
      <c r="D64" s="34">
        <v>2328.9163554805</v>
      </c>
      <c r="E64" s="34">
        <v>1896.1235428006</v>
      </c>
      <c r="F64" s="34">
        <v>1632.0589055343999</v>
      </c>
      <c r="G64" s="34">
        <v>1511.1777582347001</v>
      </c>
      <c r="H64" s="34">
        <v>628.20861129239995</v>
      </c>
      <c r="I64" s="34">
        <v>645.83967586680001</v>
      </c>
      <c r="J64" s="34">
        <v>463.40715959049999</v>
      </c>
      <c r="K64" s="34">
        <v>468.97577376340001</v>
      </c>
      <c r="L64" s="34">
        <v>752.83286773899999</v>
      </c>
      <c r="M64" s="34">
        <v>463.40709844380001</v>
      </c>
      <c r="N64" s="34">
        <v>829.23137421529998</v>
      </c>
      <c r="O64" s="34">
        <v>1008.7975067963</v>
      </c>
      <c r="P64" s="34">
        <v>977.28093886459897</v>
      </c>
      <c r="Q64" s="34">
        <v>516.55853191619997</v>
      </c>
      <c r="R64" s="34">
        <v>463.40732142180002</v>
      </c>
      <c r="S64" s="34">
        <v>3.6847711999999999E-3</v>
      </c>
      <c r="T64" s="34">
        <v>3.7079464999999999E-3</v>
      </c>
      <c r="U64" s="34">
        <v>3.8285502000000001E-3</v>
      </c>
      <c r="V64" s="34">
        <v>3.7712004999999999E-3</v>
      </c>
      <c r="W64" s="34">
        <v>4.0651749999999999E-3</v>
      </c>
      <c r="X64" s="34">
        <v>4.3208669999999999E-3</v>
      </c>
      <c r="Y64" s="34">
        <v>4.6779529999999899E-3</v>
      </c>
      <c r="Z64" s="34">
        <v>4.4840154999999998E-3</v>
      </c>
      <c r="AA64" s="34">
        <v>4.3960576999999999E-3</v>
      </c>
    </row>
    <row r="65" spans="1:27" s="30" customFormat="1" x14ac:dyDescent="0.35">
      <c r="A65" s="31" t="s">
        <v>122</v>
      </c>
      <c r="B65" s="31" t="s">
        <v>30</v>
      </c>
      <c r="C65" s="34">
        <v>869.12631699999997</v>
      </c>
      <c r="D65" s="34">
        <v>733.58734000000004</v>
      </c>
      <c r="E65" s="34">
        <v>783.30439999999999</v>
      </c>
      <c r="F65" s="34">
        <v>84.096029999999999</v>
      </c>
      <c r="G65" s="34">
        <v>84.096019999999996</v>
      </c>
      <c r="H65" s="34">
        <v>84.096009999999893</v>
      </c>
      <c r="I65" s="34">
        <v>84.096009999999893</v>
      </c>
      <c r="J65" s="34">
        <v>84.096009999999893</v>
      </c>
      <c r="K65" s="34">
        <v>84.096009999999893</v>
      </c>
      <c r="L65" s="34">
        <v>84.096009999999893</v>
      </c>
      <c r="M65" s="34">
        <v>84.096009999999893</v>
      </c>
      <c r="N65" s="34">
        <v>84.096009999999893</v>
      </c>
      <c r="O65" s="34">
        <v>84.096009999999893</v>
      </c>
      <c r="P65" s="34">
        <v>84.096009999999893</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646.51696466271017</v>
      </c>
      <c r="D66" s="34">
        <v>323.79823175589888</v>
      </c>
      <c r="E66" s="34">
        <v>469.9737049944199</v>
      </c>
      <c r="F66" s="34">
        <v>324.51413502516493</v>
      </c>
      <c r="G66" s="34">
        <v>246.24629770375</v>
      </c>
      <c r="H66" s="34">
        <v>77.161271955365009</v>
      </c>
      <c r="I66" s="34">
        <v>55.655089398194995</v>
      </c>
      <c r="J66" s="34">
        <v>28.997996004393993</v>
      </c>
      <c r="K66" s="34">
        <v>0.77433979494000016</v>
      </c>
      <c r="L66" s="34">
        <v>99.035916027460004</v>
      </c>
      <c r="M66" s="34">
        <v>51.658234210000003</v>
      </c>
      <c r="N66" s="34">
        <v>152.80347969371002</v>
      </c>
      <c r="O66" s="34">
        <v>177.40832436507901</v>
      </c>
      <c r="P66" s="34">
        <v>197.02089426569</v>
      </c>
      <c r="Q66" s="34">
        <v>121.59477394766</v>
      </c>
      <c r="R66" s="34">
        <v>104.08335324735998</v>
      </c>
      <c r="S66" s="34">
        <v>227.68826293375</v>
      </c>
      <c r="T66" s="34">
        <v>242.13932753733903</v>
      </c>
      <c r="U66" s="34">
        <v>340.81791707713001</v>
      </c>
      <c r="V66" s="34">
        <v>337.74502032890899</v>
      </c>
      <c r="W66" s="34">
        <v>395.29921880023994</v>
      </c>
      <c r="X66" s="34">
        <v>338.06458531945003</v>
      </c>
      <c r="Y66" s="34">
        <v>506.02556390055901</v>
      </c>
      <c r="Z66" s="34">
        <v>11.429211500000001</v>
      </c>
      <c r="AA66" s="34">
        <v>5.7322001199999999</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6243.5005399999991</v>
      </c>
      <c r="D68" s="34">
        <v>8432.4431897809027</v>
      </c>
      <c r="E68" s="34">
        <v>7849.5321361167989</v>
      </c>
      <c r="F68" s="34">
        <v>9523.2983218933987</v>
      </c>
      <c r="G68" s="34">
        <v>9160.0410539635941</v>
      </c>
      <c r="H68" s="34">
        <v>10023.79077135109</v>
      </c>
      <c r="I68" s="34">
        <v>9866.956485559198</v>
      </c>
      <c r="J68" s="34">
        <v>10184.958672912</v>
      </c>
      <c r="K68" s="34">
        <v>10942.224343222595</v>
      </c>
      <c r="L68" s="34">
        <v>10796.702785164694</v>
      </c>
      <c r="M68" s="34">
        <v>11042.348698030595</v>
      </c>
      <c r="N68" s="34">
        <v>10121.638565967998</v>
      </c>
      <c r="O68" s="34">
        <v>10103.899372486501</v>
      </c>
      <c r="P68" s="34">
        <v>9504.1050414329984</v>
      </c>
      <c r="Q68" s="34">
        <v>10608.548597623198</v>
      </c>
      <c r="R68" s="34">
        <v>10299.434501878997</v>
      </c>
      <c r="S68" s="34">
        <v>10942.803141786502</v>
      </c>
      <c r="T68" s="34">
        <v>11455.616038185002</v>
      </c>
      <c r="U68" s="34">
        <v>10387.517103294995</v>
      </c>
      <c r="V68" s="34">
        <v>10212.623238628001</v>
      </c>
      <c r="W68" s="34">
        <v>9634.3926905424978</v>
      </c>
      <c r="X68" s="34">
        <v>9950.6122384169994</v>
      </c>
      <c r="Y68" s="34">
        <v>9098.5310130189973</v>
      </c>
      <c r="Z68" s="34">
        <v>10050.415921240001</v>
      </c>
      <c r="AA68" s="34">
        <v>10021.337027904998</v>
      </c>
    </row>
    <row r="69" spans="1:27" s="30" customFormat="1" x14ac:dyDescent="0.35">
      <c r="A69" s="31" t="s">
        <v>122</v>
      </c>
      <c r="B69" s="31" t="s">
        <v>65</v>
      </c>
      <c r="C69" s="34">
        <v>970.93799228269916</v>
      </c>
      <c r="D69" s="34">
        <v>976.03907532820017</v>
      </c>
      <c r="E69" s="34">
        <v>990.77109345079998</v>
      </c>
      <c r="F69" s="34">
        <v>942.68732124439998</v>
      </c>
      <c r="G69" s="34">
        <v>918.96991711890018</v>
      </c>
      <c r="H69" s="34">
        <v>2614.041727308499</v>
      </c>
      <c r="I69" s="34">
        <v>3543.8885111725999</v>
      </c>
      <c r="J69" s="34">
        <v>3266.1211445720005</v>
      </c>
      <c r="K69" s="34">
        <v>3412.7468862603996</v>
      </c>
      <c r="L69" s="34">
        <v>3475.9230980853981</v>
      </c>
      <c r="M69" s="34">
        <v>3519.5778750455988</v>
      </c>
      <c r="N69" s="34">
        <v>3551.7590209567993</v>
      </c>
      <c r="O69" s="34">
        <v>3398.4994172778997</v>
      </c>
      <c r="P69" s="34">
        <v>3305.4589778728996</v>
      </c>
      <c r="Q69" s="34">
        <v>3429.8500034559002</v>
      </c>
      <c r="R69" s="34">
        <v>3525.1780637082006</v>
      </c>
      <c r="S69" s="34">
        <v>3226.5152553837988</v>
      </c>
      <c r="T69" s="34">
        <v>3363.7579093126005</v>
      </c>
      <c r="U69" s="34">
        <v>3392.6236923970005</v>
      </c>
      <c r="V69" s="34">
        <v>3389.9778385062982</v>
      </c>
      <c r="W69" s="34">
        <v>3423.5448933705993</v>
      </c>
      <c r="X69" s="34">
        <v>4216.9178795975995</v>
      </c>
      <c r="Y69" s="34">
        <v>3931.4828907109991</v>
      </c>
      <c r="Z69" s="34">
        <v>3657.5194608061993</v>
      </c>
      <c r="AA69" s="34">
        <v>3754.7761741339991</v>
      </c>
    </row>
    <row r="70" spans="1:27" s="30" customFormat="1" x14ac:dyDescent="0.35">
      <c r="A70" s="31" t="s">
        <v>122</v>
      </c>
      <c r="B70" s="31" t="s">
        <v>34</v>
      </c>
      <c r="C70" s="34">
        <v>35.12047771879989</v>
      </c>
      <c r="D70" s="34">
        <v>49.690400920300007</v>
      </c>
      <c r="E70" s="34">
        <v>52.507686930999995</v>
      </c>
      <c r="F70" s="34">
        <v>53.797506292000001</v>
      </c>
      <c r="G70" s="34">
        <v>49.041244602999996</v>
      </c>
      <c r="H70" s="34">
        <v>866.76735209999981</v>
      </c>
      <c r="I70" s="34">
        <v>913.5254058999999</v>
      </c>
      <c r="J70" s="34">
        <v>956.32722209999997</v>
      </c>
      <c r="K70" s="34">
        <v>929.69884569999977</v>
      </c>
      <c r="L70" s="34">
        <v>900.85269760000006</v>
      </c>
      <c r="M70" s="34">
        <v>813.22302030000003</v>
      </c>
      <c r="N70" s="34">
        <v>893.19601970000008</v>
      </c>
      <c r="O70" s="34">
        <v>830.92013880000002</v>
      </c>
      <c r="P70" s="34">
        <v>821.26607320000005</v>
      </c>
      <c r="Q70" s="34">
        <v>888.7249233</v>
      </c>
      <c r="R70" s="34">
        <v>940.82586800000001</v>
      </c>
      <c r="S70" s="34">
        <v>931.68048929999998</v>
      </c>
      <c r="T70" s="34">
        <v>885.40020709999988</v>
      </c>
      <c r="U70" s="34">
        <v>919.94888499999888</v>
      </c>
      <c r="V70" s="34">
        <v>805.1240037</v>
      </c>
      <c r="W70" s="34">
        <v>922.60043999999994</v>
      </c>
      <c r="X70" s="34">
        <v>897.85033069999997</v>
      </c>
      <c r="Y70" s="34">
        <v>854.6566186</v>
      </c>
      <c r="Z70" s="34">
        <v>866.43831560000001</v>
      </c>
      <c r="AA70" s="34">
        <v>932.04359499999998</v>
      </c>
    </row>
    <row r="71" spans="1:27" s="30" customFormat="1" x14ac:dyDescent="0.35">
      <c r="A71" s="31" t="s">
        <v>122</v>
      </c>
      <c r="B71" s="31" t="s">
        <v>70</v>
      </c>
      <c r="C71" s="34">
        <v>0</v>
      </c>
      <c r="D71" s="34">
        <v>0</v>
      </c>
      <c r="E71" s="34">
        <v>0</v>
      </c>
      <c r="F71" s="34">
        <v>5.7999533999999898E-3</v>
      </c>
      <c r="G71" s="34">
        <v>5.9894485999999999E-3</v>
      </c>
      <c r="H71" s="34">
        <v>7.7208006000000001E-3</v>
      </c>
      <c r="I71" s="34">
        <v>9.6319500000000002E-3</v>
      </c>
      <c r="J71" s="34">
        <v>9.7787999999999903E-3</v>
      </c>
      <c r="K71" s="34">
        <v>1.1097881E-2</v>
      </c>
      <c r="L71" s="34">
        <v>1.2506685999999999E-2</v>
      </c>
      <c r="M71" s="34">
        <v>1.3685816E-2</v>
      </c>
      <c r="N71" s="34">
        <v>1.8068881999999901E-2</v>
      </c>
      <c r="O71" s="34">
        <v>1.7210650000000001E-2</v>
      </c>
      <c r="P71" s="34">
        <v>1.8153165999999998E-2</v>
      </c>
      <c r="Q71" s="34">
        <v>1.9878844E-2</v>
      </c>
      <c r="R71" s="34">
        <v>1.9975041999999998E-2</v>
      </c>
      <c r="S71" s="34">
        <v>2.2242695E-2</v>
      </c>
      <c r="T71" s="34">
        <v>2.2960404E-2</v>
      </c>
      <c r="U71" s="34">
        <v>2.4533367E-2</v>
      </c>
      <c r="V71" s="34">
        <v>2.6376343999999999E-2</v>
      </c>
      <c r="W71" s="34">
        <v>3.5357803E-2</v>
      </c>
      <c r="X71" s="34">
        <v>4.7702037000000003E-2</v>
      </c>
      <c r="Y71" s="34">
        <v>4.7381569999999998E-2</v>
      </c>
      <c r="Z71" s="34">
        <v>0.10641889</v>
      </c>
      <c r="AA71" s="34">
        <v>0.10631235</v>
      </c>
    </row>
    <row r="72" spans="1:27" s="30" customFormat="1" x14ac:dyDescent="0.35">
      <c r="A72" s="31" t="s">
        <v>122</v>
      </c>
      <c r="B72" s="31" t="s">
        <v>52</v>
      </c>
      <c r="C72" s="27">
        <v>59.613549999999996</v>
      </c>
      <c r="D72" s="27">
        <v>68.728179999999995</v>
      </c>
      <c r="E72" s="27">
        <v>145.58225999999999</v>
      </c>
      <c r="F72" s="27">
        <v>210.17617999999999</v>
      </c>
      <c r="G72" s="27">
        <v>204.98146</v>
      </c>
      <c r="H72" s="27">
        <v>247.95840000000001</v>
      </c>
      <c r="I72" s="27">
        <v>265.28323</v>
      </c>
      <c r="J72" s="27">
        <v>279.91109999999998</v>
      </c>
      <c r="K72" s="27">
        <v>285.62720000000002</v>
      </c>
      <c r="L72" s="27">
        <v>293.46597000000003</v>
      </c>
      <c r="M72" s="27">
        <v>286.18</v>
      </c>
      <c r="N72" s="27">
        <v>323.05959999999999</v>
      </c>
      <c r="O72" s="27">
        <v>325.20352000000003</v>
      </c>
      <c r="P72" s="27">
        <v>325.91895</v>
      </c>
      <c r="Q72" s="27">
        <v>364.44234999999998</v>
      </c>
      <c r="R72" s="27">
        <v>383.00033999999999</v>
      </c>
      <c r="S72" s="27">
        <v>405.1771</v>
      </c>
      <c r="T72" s="27">
        <v>412.15093999999999</v>
      </c>
      <c r="U72" s="27">
        <v>439.14859999999999</v>
      </c>
      <c r="V72" s="27">
        <v>424.37664999999998</v>
      </c>
      <c r="W72" s="27">
        <v>466.68277</v>
      </c>
      <c r="X72" s="27">
        <v>476.08275999999898</v>
      </c>
      <c r="Y72" s="27">
        <v>458.11867999999998</v>
      </c>
      <c r="Z72" s="27">
        <v>474.77096999999998</v>
      </c>
      <c r="AA72" s="27">
        <v>516.21795999999995</v>
      </c>
    </row>
    <row r="73" spans="1:27" s="30" customFormat="1" x14ac:dyDescent="0.35">
      <c r="A73" s="38" t="s">
        <v>127</v>
      </c>
      <c r="B73" s="38"/>
      <c r="C73" s="35">
        <v>12530.250713945408</v>
      </c>
      <c r="D73" s="35">
        <v>12794.784192345502</v>
      </c>
      <c r="E73" s="35">
        <v>11989.704877362619</v>
      </c>
      <c r="F73" s="35">
        <v>12506.654713697364</v>
      </c>
      <c r="G73" s="35">
        <v>11920.531047020944</v>
      </c>
      <c r="H73" s="35">
        <v>13427.298391907354</v>
      </c>
      <c r="I73" s="35">
        <v>14196.435771996792</v>
      </c>
      <c r="J73" s="35">
        <v>14027.580983078893</v>
      </c>
      <c r="K73" s="35">
        <v>14908.817353041335</v>
      </c>
      <c r="L73" s="35">
        <v>15208.590677016553</v>
      </c>
      <c r="M73" s="35">
        <v>15161.087915729995</v>
      </c>
      <c r="N73" s="35">
        <v>14739.528450833806</v>
      </c>
      <c r="O73" s="35">
        <v>14772.700630925781</v>
      </c>
      <c r="P73" s="35">
        <v>14067.961862436186</v>
      </c>
      <c r="Q73" s="35">
        <v>14676.551906942957</v>
      </c>
      <c r="R73" s="35">
        <v>14392.103240256358</v>
      </c>
      <c r="S73" s="35">
        <v>14397.010344875252</v>
      </c>
      <c r="T73" s="35">
        <v>15061.516982981442</v>
      </c>
      <c r="U73" s="35">
        <v>14120.962541319326</v>
      </c>
      <c r="V73" s="35">
        <v>13940.349868663709</v>
      </c>
      <c r="W73" s="35">
        <v>13453.240867888337</v>
      </c>
      <c r="X73" s="35">
        <v>14505.599024201048</v>
      </c>
      <c r="Y73" s="35">
        <v>13536.044145583555</v>
      </c>
      <c r="Z73" s="35">
        <v>13719.3690775617</v>
      </c>
      <c r="AA73" s="35">
        <v>13781.849798216695</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0</v>
      </c>
      <c r="D78" s="34">
        <v>1.3776432999999999E-3</v>
      </c>
      <c r="E78" s="34">
        <v>2.0079764E-3</v>
      </c>
      <c r="F78" s="34">
        <v>1.9726841999999998E-3</v>
      </c>
      <c r="G78" s="34">
        <v>1.74999609999999E-3</v>
      </c>
      <c r="H78" s="34">
        <v>1.757701E-3</v>
      </c>
      <c r="I78" s="34">
        <v>1.7698098000000001E-3</v>
      </c>
      <c r="J78" s="34">
        <v>2.1871065E-3</v>
      </c>
      <c r="K78" s="34">
        <v>2.3683705E-3</v>
      </c>
      <c r="L78" s="34">
        <v>2.889899E-3</v>
      </c>
      <c r="M78" s="34">
        <v>2.6863493999999999E-3</v>
      </c>
      <c r="N78" s="34">
        <v>3.1277993999999998E-3</v>
      </c>
      <c r="O78" s="34">
        <v>3.2031770999999998E-3</v>
      </c>
      <c r="P78" s="34">
        <v>3.0406796999999999E-3</v>
      </c>
      <c r="Q78" s="34">
        <v>2.8869903E-3</v>
      </c>
      <c r="R78" s="34">
        <v>2.8764578000000001E-3</v>
      </c>
      <c r="S78" s="34">
        <v>3.0028097999999998E-3</v>
      </c>
      <c r="T78" s="34">
        <v>2.9532653000000002E-3</v>
      </c>
      <c r="U78" s="34">
        <v>3.2507134999999999E-3</v>
      </c>
      <c r="V78" s="34">
        <v>3.1194153999999901E-3</v>
      </c>
      <c r="W78" s="34">
        <v>3.2007021000000002E-3</v>
      </c>
      <c r="X78" s="34">
        <v>3.2798506000000002E-3</v>
      </c>
      <c r="Y78" s="34">
        <v>3.3819369999999998E-3</v>
      </c>
      <c r="Z78" s="34">
        <v>3.32262099999999E-3</v>
      </c>
      <c r="AA78" s="34">
        <v>3.3013024E-3</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2.925441E-3</v>
      </c>
      <c r="D80" s="34">
        <v>1.069106189999999E-3</v>
      </c>
      <c r="E80" s="34">
        <v>1.8042916700000001E-3</v>
      </c>
      <c r="F80" s="34">
        <v>1.712002849999999E-3</v>
      </c>
      <c r="G80" s="34">
        <v>1.1338404799999991E-3</v>
      </c>
      <c r="H80" s="34">
        <v>1.1521981100000001E-3</v>
      </c>
      <c r="I80" s="34">
        <v>1.182037379999998E-3</v>
      </c>
      <c r="J80" s="34">
        <v>1.57604259E-3</v>
      </c>
      <c r="K80" s="34">
        <v>1.6663066900000001E-3</v>
      </c>
      <c r="L80" s="34">
        <v>2.1823028299999998E-3</v>
      </c>
      <c r="M80" s="34">
        <v>1.7803402699999998E-3</v>
      </c>
      <c r="N80" s="34">
        <v>2.4083157699999989E-3</v>
      </c>
      <c r="O80" s="34">
        <v>2.6948224399999999E-3</v>
      </c>
      <c r="P80" s="34">
        <v>2.3384754299999979E-3</v>
      </c>
      <c r="Q80" s="34">
        <v>0.80142342248999998</v>
      </c>
      <c r="R80" s="34">
        <v>0.17305258326</v>
      </c>
      <c r="S80" s="34">
        <v>1.9492711730000001</v>
      </c>
      <c r="T80" s="34">
        <v>0.76840703040000002</v>
      </c>
      <c r="U80" s="34">
        <v>4.9935208520399996</v>
      </c>
      <c r="V80" s="34">
        <v>5.9063586607999996</v>
      </c>
      <c r="W80" s="34">
        <v>10.504293023900001</v>
      </c>
      <c r="X80" s="34">
        <v>6.7951667129999995</v>
      </c>
      <c r="Y80" s="34">
        <v>23.54306462676</v>
      </c>
      <c r="Z80" s="34">
        <v>20.143435954800001</v>
      </c>
      <c r="AA80" s="34">
        <v>15.302455803560001</v>
      </c>
    </row>
    <row r="81" spans="1:27" s="30" customFormat="1" x14ac:dyDescent="0.35">
      <c r="A81" s="31" t="s">
        <v>123</v>
      </c>
      <c r="B81" s="31" t="s">
        <v>62</v>
      </c>
      <c r="C81" s="34">
        <v>7155.698303799998</v>
      </c>
      <c r="D81" s="34">
        <v>10809.640866700001</v>
      </c>
      <c r="E81" s="34">
        <v>8047.0007299999907</v>
      </c>
      <c r="F81" s="34">
        <v>8196.3722459999972</v>
      </c>
      <c r="G81" s="34">
        <v>9839.6437129999995</v>
      </c>
      <c r="H81" s="34">
        <v>8941.8115335999992</v>
      </c>
      <c r="I81" s="34">
        <v>9011.8547913999992</v>
      </c>
      <c r="J81" s="34">
        <v>9947.471069999996</v>
      </c>
      <c r="K81" s="34">
        <v>8866.0944959999961</v>
      </c>
      <c r="L81" s="34">
        <v>7115.8857209999987</v>
      </c>
      <c r="M81" s="34">
        <v>10834.6031</v>
      </c>
      <c r="N81" s="34">
        <v>7964.1016960000006</v>
      </c>
      <c r="O81" s="34">
        <v>8150.6851799999986</v>
      </c>
      <c r="P81" s="34">
        <v>9784.7627399999983</v>
      </c>
      <c r="Q81" s="34">
        <v>8940.5175399999989</v>
      </c>
      <c r="R81" s="34">
        <v>8908.703599999988</v>
      </c>
      <c r="S81" s="34">
        <v>9891.885225</v>
      </c>
      <c r="T81" s="34">
        <v>8816.5206299999991</v>
      </c>
      <c r="U81" s="34">
        <v>7126.3973659999883</v>
      </c>
      <c r="V81" s="34">
        <v>10689.282063999994</v>
      </c>
      <c r="W81" s="34">
        <v>7919.488054999998</v>
      </c>
      <c r="X81" s="34">
        <v>8104.9978999999985</v>
      </c>
      <c r="Y81" s="34">
        <v>9779.9055259999986</v>
      </c>
      <c r="Z81" s="34">
        <v>8842.0028299999994</v>
      </c>
      <c r="AA81" s="34">
        <v>8858.6739499999985</v>
      </c>
    </row>
    <row r="82" spans="1:27" s="30" customFormat="1" x14ac:dyDescent="0.35">
      <c r="A82" s="31" t="s">
        <v>123</v>
      </c>
      <c r="B82" s="31" t="s">
        <v>66</v>
      </c>
      <c r="C82" s="34">
        <v>1795.6752499999998</v>
      </c>
      <c r="D82" s="34">
        <v>2610.0031961379996</v>
      </c>
      <c r="E82" s="34">
        <v>4326.3589829869989</v>
      </c>
      <c r="F82" s="34">
        <v>4302.9699446309987</v>
      </c>
      <c r="G82" s="34">
        <v>3730.9158685180996</v>
      </c>
      <c r="H82" s="34">
        <v>4191.3525599590002</v>
      </c>
      <c r="I82" s="34">
        <v>4087.2091803449998</v>
      </c>
      <c r="J82" s="34">
        <v>5836.0625955820005</v>
      </c>
      <c r="K82" s="34">
        <v>6470.3793462049998</v>
      </c>
      <c r="L82" s="34">
        <v>7269.7396308650004</v>
      </c>
      <c r="M82" s="34">
        <v>7443.2567599819995</v>
      </c>
      <c r="N82" s="34">
        <v>7919.0544586629967</v>
      </c>
      <c r="O82" s="34">
        <v>8253.258193175001</v>
      </c>
      <c r="P82" s="34">
        <v>8803.3320108520002</v>
      </c>
      <c r="Q82" s="34">
        <v>9188.104411504999</v>
      </c>
      <c r="R82" s="34">
        <v>9538.1959200399997</v>
      </c>
      <c r="S82" s="34">
        <v>8662.2641515750001</v>
      </c>
      <c r="T82" s="34">
        <v>8651.5829473140002</v>
      </c>
      <c r="U82" s="34">
        <v>8256.1848098800001</v>
      </c>
      <c r="V82" s="34">
        <v>7874.8290844149988</v>
      </c>
      <c r="W82" s="34">
        <v>8423.5091604619993</v>
      </c>
      <c r="X82" s="34">
        <v>8100.2370263629991</v>
      </c>
      <c r="Y82" s="34">
        <v>8685.8693927669901</v>
      </c>
      <c r="Z82" s="34">
        <v>8176.1460431950009</v>
      </c>
      <c r="AA82" s="34">
        <v>9076.8168200449982</v>
      </c>
    </row>
    <row r="83" spans="1:27" s="30" customFormat="1" x14ac:dyDescent="0.35">
      <c r="A83" s="31" t="s">
        <v>123</v>
      </c>
      <c r="B83" s="31" t="s">
        <v>65</v>
      </c>
      <c r="C83" s="34">
        <v>1.6021095E-3</v>
      </c>
      <c r="D83" s="34">
        <v>9.5641944999999996E-4</v>
      </c>
      <c r="E83" s="34">
        <v>1.3732179E-3</v>
      </c>
      <c r="F83" s="34">
        <v>1.3708109E-3</v>
      </c>
      <c r="G83" s="34">
        <v>8.6253985999999901E-4</v>
      </c>
      <c r="H83" s="34">
        <v>7.6876906999999899E-3</v>
      </c>
      <c r="I83" s="34">
        <v>7.7146269999999999E-3</v>
      </c>
      <c r="J83" s="34">
        <v>9.1922099999999993E-3</v>
      </c>
      <c r="K83" s="34">
        <v>9.8319529999999992E-3</v>
      </c>
      <c r="L83" s="34">
        <v>9.7678720000000004E-3</v>
      </c>
      <c r="M83" s="34">
        <v>8.8903909999999992E-3</v>
      </c>
      <c r="N83" s="34">
        <v>3.7048709999999999E-2</v>
      </c>
      <c r="O83" s="34">
        <v>3.7858672000000003E-2</v>
      </c>
      <c r="P83" s="34">
        <v>3.4187074999999997E-2</v>
      </c>
      <c r="Q83" s="34">
        <v>3.5056314999999998E-2</v>
      </c>
      <c r="R83" s="34">
        <v>3.3263840000000003E-2</v>
      </c>
      <c r="S83" s="34">
        <v>283.27285999999998</v>
      </c>
      <c r="T83" s="34">
        <v>300.77114999999998</v>
      </c>
      <c r="U83" s="34">
        <v>294.14566000000002</v>
      </c>
      <c r="V83" s="34">
        <v>285.20425</v>
      </c>
      <c r="W83" s="34">
        <v>288.56375000000003</v>
      </c>
      <c r="X83" s="34">
        <v>289.50853999999998</v>
      </c>
      <c r="Y83" s="34">
        <v>267.73086999999998</v>
      </c>
      <c r="Z83" s="34">
        <v>281.99252000000001</v>
      </c>
      <c r="AA83" s="34">
        <v>271.84717000000001</v>
      </c>
    </row>
    <row r="84" spans="1:27" s="30" customFormat="1" x14ac:dyDescent="0.35">
      <c r="A84" s="31" t="s">
        <v>123</v>
      </c>
      <c r="B84" s="31" t="s">
        <v>34</v>
      </c>
      <c r="C84" s="34">
        <v>2.3361250000000001E-3</v>
      </c>
      <c r="D84" s="34">
        <v>4.6384254999999996E-3</v>
      </c>
      <c r="E84" s="34">
        <v>3.7662251999999998E-3</v>
      </c>
      <c r="F84" s="34">
        <v>4.0511480000000001E-3</v>
      </c>
      <c r="G84" s="34">
        <v>6.1603732999999999E-3</v>
      </c>
      <c r="H84" s="34">
        <v>2.8558653E-2</v>
      </c>
      <c r="I84" s="34">
        <v>3.0788594999999998E-2</v>
      </c>
      <c r="J84" s="34">
        <v>4.8600036999999999E-2</v>
      </c>
      <c r="K84" s="34">
        <v>4.5749175999999898E-2</v>
      </c>
      <c r="L84" s="34">
        <v>4.6467274000000003E-2</v>
      </c>
      <c r="M84" s="34">
        <v>6.8718650000000006E-2</v>
      </c>
      <c r="N84" s="34">
        <v>5.3985565999999999E-2</v>
      </c>
      <c r="O84" s="34">
        <v>4.8288338E-2</v>
      </c>
      <c r="P84" s="34">
        <v>5.9934154000000003E-2</v>
      </c>
      <c r="Q84" s="34">
        <v>7.1654709999999996E-2</v>
      </c>
      <c r="R84" s="34">
        <v>7.1170490000000003E-2</v>
      </c>
      <c r="S84" s="34">
        <v>6.7739209999999994E-2</v>
      </c>
      <c r="T84" s="34">
        <v>7.1377769999999993E-2</v>
      </c>
      <c r="U84" s="34">
        <v>7.0472709999999994E-2</v>
      </c>
      <c r="V84" s="34">
        <v>9.0575349999999999E-2</v>
      </c>
      <c r="W84" s="34">
        <v>7.4681200000000003E-2</v>
      </c>
      <c r="X84" s="34">
        <v>7.2610099999999997E-2</v>
      </c>
      <c r="Y84" s="34">
        <v>8.2528143999999998E-2</v>
      </c>
      <c r="Z84" s="34">
        <v>9.0859770000000006E-2</v>
      </c>
      <c r="AA84" s="34">
        <v>8.9981560000000002E-2</v>
      </c>
    </row>
    <row r="85" spans="1:27" s="30" customFormat="1" x14ac:dyDescent="0.35">
      <c r="A85" s="31" t="s">
        <v>123</v>
      </c>
      <c r="B85" s="31" t="s">
        <v>70</v>
      </c>
      <c r="C85" s="34">
        <v>0</v>
      </c>
      <c r="D85" s="34">
        <v>0</v>
      </c>
      <c r="E85" s="34">
        <v>0</v>
      </c>
      <c r="F85" s="34">
        <v>6.2415229999999997E-3</v>
      </c>
      <c r="G85" s="34">
        <v>1.06267369999999E-2</v>
      </c>
      <c r="H85" s="34">
        <v>1.1045175000000001E-2</v>
      </c>
      <c r="I85" s="34">
        <v>1.1862915E-2</v>
      </c>
      <c r="J85" s="34">
        <v>2.2199080999999999E-2</v>
      </c>
      <c r="K85" s="34">
        <v>2.6029961000000001E-2</v>
      </c>
      <c r="L85" s="34">
        <v>270.07794000000001</v>
      </c>
      <c r="M85" s="34">
        <v>313.34982000000002</v>
      </c>
      <c r="N85" s="34">
        <v>328.01627000000002</v>
      </c>
      <c r="O85" s="34">
        <v>298.86727999999999</v>
      </c>
      <c r="P85" s="34">
        <v>350.67102</v>
      </c>
      <c r="Q85" s="34">
        <v>390.80110000000002</v>
      </c>
      <c r="R85" s="34">
        <v>378.70987000000002</v>
      </c>
      <c r="S85" s="34">
        <v>413.75490000000002</v>
      </c>
      <c r="T85" s="34">
        <v>378.2364</v>
      </c>
      <c r="U85" s="34">
        <v>403.18642999999997</v>
      </c>
      <c r="V85" s="34">
        <v>281.98856000000001</v>
      </c>
      <c r="W85" s="34">
        <v>363.77487000000002</v>
      </c>
      <c r="X85" s="34">
        <v>364.32889999999998</v>
      </c>
      <c r="Y85" s="34">
        <v>285.77132999999998</v>
      </c>
      <c r="Z85" s="34">
        <v>279.27890000000002</v>
      </c>
      <c r="AA85" s="34">
        <v>341.87853999999999</v>
      </c>
    </row>
    <row r="86" spans="1:27" s="30" customFormat="1" x14ac:dyDescent="0.35">
      <c r="A86" s="31" t="s">
        <v>123</v>
      </c>
      <c r="B86" s="31" t="s">
        <v>52</v>
      </c>
      <c r="C86" s="27">
        <v>0.56713649999999904</v>
      </c>
      <c r="D86" s="27">
        <v>0.3725772</v>
      </c>
      <c r="E86" s="27">
        <v>11.573873499999999</v>
      </c>
      <c r="F86" s="27">
        <v>14.7856079999999</v>
      </c>
      <c r="G86" s="27">
        <v>0.57644015999999998</v>
      </c>
      <c r="H86" s="27">
        <v>1.3641992999999999</v>
      </c>
      <c r="I86" s="27">
        <v>0.98011254999999997</v>
      </c>
      <c r="J86" s="27">
        <v>40.671559999999999</v>
      </c>
      <c r="K86" s="27">
        <v>37.752464000000003</v>
      </c>
      <c r="L86" s="27">
        <v>42.287852999999998</v>
      </c>
      <c r="M86" s="27">
        <v>54.112279999999998</v>
      </c>
      <c r="N86" s="27">
        <v>52.630997000000001</v>
      </c>
      <c r="O86" s="27">
        <v>45.509937000000001</v>
      </c>
      <c r="P86" s="27">
        <v>56.60295</v>
      </c>
      <c r="Q86" s="27">
        <v>62.115696</v>
      </c>
      <c r="R86" s="27">
        <v>60.210760000000001</v>
      </c>
      <c r="S86" s="27">
        <v>76.042559999999995</v>
      </c>
      <c r="T86" s="27">
        <v>72.376409999999893</v>
      </c>
      <c r="U86" s="27">
        <v>83.5976</v>
      </c>
      <c r="V86" s="27">
        <v>67.907110000000003</v>
      </c>
      <c r="W86" s="27">
        <v>83.655349999999999</v>
      </c>
      <c r="X86" s="27">
        <v>86.042869999999994</v>
      </c>
      <c r="Y86" s="27">
        <v>75.115069999999903</v>
      </c>
      <c r="Z86" s="27">
        <v>82.409530000000004</v>
      </c>
      <c r="AA86" s="27">
        <v>91.734560000000002</v>
      </c>
    </row>
    <row r="87" spans="1:27" s="30" customFormat="1" x14ac:dyDescent="0.35">
      <c r="A87" s="38" t="s">
        <v>127</v>
      </c>
      <c r="B87" s="38"/>
      <c r="C87" s="35">
        <v>8951.3780813504982</v>
      </c>
      <c r="D87" s="35">
        <v>13419.64746600694</v>
      </c>
      <c r="E87" s="35">
        <v>12373.364898472959</v>
      </c>
      <c r="F87" s="35">
        <v>12499.347246128946</v>
      </c>
      <c r="G87" s="35">
        <v>13570.563327894539</v>
      </c>
      <c r="H87" s="35">
        <v>13133.174691148812</v>
      </c>
      <c r="I87" s="35">
        <v>13099.074638219179</v>
      </c>
      <c r="J87" s="35">
        <v>15783.546620941088</v>
      </c>
      <c r="K87" s="35">
        <v>15336.487708835186</v>
      </c>
      <c r="L87" s="35">
        <v>14385.640191938828</v>
      </c>
      <c r="M87" s="35">
        <v>18277.873217062668</v>
      </c>
      <c r="N87" s="35">
        <v>15883.198739488169</v>
      </c>
      <c r="O87" s="35">
        <v>16403.98712984654</v>
      </c>
      <c r="P87" s="35">
        <v>18588.134317082131</v>
      </c>
      <c r="Q87" s="35">
        <v>18129.461318232788</v>
      </c>
      <c r="R87" s="35">
        <v>18447.108712921046</v>
      </c>
      <c r="S87" s="35">
        <v>18839.374510557802</v>
      </c>
      <c r="T87" s="35">
        <v>17769.646087609697</v>
      </c>
      <c r="U87" s="35">
        <v>15681.724607445529</v>
      </c>
      <c r="V87" s="35">
        <v>18855.224876491193</v>
      </c>
      <c r="W87" s="35">
        <v>16642.068459187998</v>
      </c>
      <c r="X87" s="35">
        <v>16501.541912926597</v>
      </c>
      <c r="Y87" s="35">
        <v>18757.052235330746</v>
      </c>
      <c r="Z87" s="35">
        <v>17320.288151770801</v>
      </c>
      <c r="AA87" s="35">
        <v>18222.643697150957</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75.896708110899993</v>
      </c>
      <c r="D92" s="34">
        <v>167.67807693860001</v>
      </c>
      <c r="E92" s="34">
        <v>184.51697175139989</v>
      </c>
      <c r="F92" s="34">
        <v>185.38955258579992</v>
      </c>
      <c r="G92" s="34">
        <v>185.5697501693999</v>
      </c>
      <c r="H92" s="34">
        <v>6502.9759872550012</v>
      </c>
      <c r="I92" s="34">
        <v>8359.4324768740007</v>
      </c>
      <c r="J92" s="34">
        <v>8299.5449214620003</v>
      </c>
      <c r="K92" s="34">
        <v>8134.9687139999987</v>
      </c>
      <c r="L92" s="34">
        <v>8245.2702074699991</v>
      </c>
      <c r="M92" s="34">
        <v>8113.7754352399988</v>
      </c>
      <c r="N92" s="34">
        <v>8592.5646917549984</v>
      </c>
      <c r="O92" s="34">
        <v>8071.127738404999</v>
      </c>
      <c r="P92" s="34">
        <v>7889.5584458509984</v>
      </c>
      <c r="Q92" s="34">
        <v>8667.5065791900015</v>
      </c>
      <c r="R92" s="34">
        <v>8832.9183125460004</v>
      </c>
      <c r="S92" s="34">
        <v>8399.8566007399986</v>
      </c>
      <c r="T92" s="34">
        <v>8362.9648584049992</v>
      </c>
      <c r="U92" s="34">
        <v>8644.26881349</v>
      </c>
      <c r="V92" s="34">
        <v>8381.7071094399998</v>
      </c>
      <c r="W92" s="34">
        <v>8798.4765906900011</v>
      </c>
      <c r="X92" s="34">
        <v>8635.1326395999986</v>
      </c>
      <c r="Y92" s="34">
        <v>8327.3152973659999</v>
      </c>
      <c r="Z92" s="34">
        <v>8636.8097748239979</v>
      </c>
      <c r="AA92" s="34">
        <v>8966.54033256</v>
      </c>
    </row>
    <row r="93" spans="1:27" collapsed="1" x14ac:dyDescent="0.35">
      <c r="A93" s="31" t="s">
        <v>38</v>
      </c>
      <c r="B93" s="31" t="s">
        <v>113</v>
      </c>
      <c r="C93" s="34">
        <v>96.074003299999902</v>
      </c>
      <c r="D93" s="34">
        <v>1557.2312329999991</v>
      </c>
      <c r="E93" s="34">
        <v>1821.360925</v>
      </c>
      <c r="F93" s="34">
        <v>1937.9496739092997</v>
      </c>
      <c r="G93" s="34">
        <v>5725.2604018139991</v>
      </c>
      <c r="H93" s="34">
        <v>7672.5678789820004</v>
      </c>
      <c r="I93" s="34">
        <v>7726.6582298970006</v>
      </c>
      <c r="J93" s="34">
        <v>8145.3011636540004</v>
      </c>
      <c r="K93" s="34">
        <v>7895.8906203239876</v>
      </c>
      <c r="L93" s="34">
        <v>8197.9396207469999</v>
      </c>
      <c r="M93" s="34">
        <v>8187.4443972309909</v>
      </c>
      <c r="N93" s="34">
        <v>10462.222918012998</v>
      </c>
      <c r="O93" s="34">
        <v>9385.212858674</v>
      </c>
      <c r="P93" s="34">
        <v>9197.2604220480007</v>
      </c>
      <c r="Q93" s="34">
        <v>10835.331819355992</v>
      </c>
      <c r="R93" s="34">
        <v>10958.395327020999</v>
      </c>
      <c r="S93" s="34">
        <v>16671.334780006004</v>
      </c>
      <c r="T93" s="34">
        <v>15538.063345830002</v>
      </c>
      <c r="U93" s="34">
        <v>16041.747016680003</v>
      </c>
      <c r="V93" s="34">
        <v>14797.03434388499</v>
      </c>
      <c r="W93" s="34">
        <v>20584.231333286993</v>
      </c>
      <c r="X93" s="34">
        <v>21512.492686983998</v>
      </c>
      <c r="Y93" s="34">
        <v>18386.363533702995</v>
      </c>
      <c r="Z93" s="34">
        <v>19410.487829876001</v>
      </c>
      <c r="AA93" s="34">
        <v>20424.614690310005</v>
      </c>
    </row>
    <row r="94" spans="1:27" x14ac:dyDescent="0.35">
      <c r="A94" s="31" t="s">
        <v>38</v>
      </c>
      <c r="B94" s="31" t="s">
        <v>72</v>
      </c>
      <c r="C94" s="34">
        <v>275.97795423999986</v>
      </c>
      <c r="D94" s="34">
        <v>502.40761962999898</v>
      </c>
      <c r="E94" s="34">
        <v>1072.610347599998</v>
      </c>
      <c r="F94" s="34">
        <v>1760.2406749999973</v>
      </c>
      <c r="G94" s="34">
        <v>1944.9118586999989</v>
      </c>
      <c r="H94" s="34">
        <v>2363.7740453000001</v>
      </c>
      <c r="I94" s="34">
        <v>2535.2423688999988</v>
      </c>
      <c r="J94" s="34">
        <v>2724.9027119999992</v>
      </c>
      <c r="K94" s="34">
        <v>2826.1612736999978</v>
      </c>
      <c r="L94" s="34">
        <v>2921.8843737000002</v>
      </c>
      <c r="M94" s="34">
        <v>3037.2682156000001</v>
      </c>
      <c r="N94" s="34">
        <v>3297.2911099999965</v>
      </c>
      <c r="O94" s="34">
        <v>3291.2277749999994</v>
      </c>
      <c r="P94" s="34">
        <v>3392.0065859999995</v>
      </c>
      <c r="Q94" s="34">
        <v>3739.9875529999986</v>
      </c>
      <c r="R94" s="34">
        <v>3958.316695</v>
      </c>
      <c r="S94" s="34">
        <v>4021.353423</v>
      </c>
      <c r="T94" s="34">
        <v>4195.8765269999985</v>
      </c>
      <c r="U94" s="34">
        <v>4461.2060440000005</v>
      </c>
      <c r="V94" s="34">
        <v>4547.4575209999994</v>
      </c>
      <c r="W94" s="34">
        <v>4801.6046004999998</v>
      </c>
      <c r="X94" s="34">
        <v>4956.3541454999986</v>
      </c>
      <c r="Y94" s="34">
        <v>4896.4255890000004</v>
      </c>
      <c r="Z94" s="34">
        <v>5258.5423869999986</v>
      </c>
      <c r="AA94" s="34">
        <v>5606.2514099999999</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1.7581710699999999E-2</v>
      </c>
      <c r="D97" s="34">
        <v>2.1599469999999982E-2</v>
      </c>
      <c r="E97" s="34">
        <v>2.54919121E-2</v>
      </c>
      <c r="F97" s="34">
        <v>2.8582439799999998E-2</v>
      </c>
      <c r="G97" s="34">
        <v>2.9936265100000001E-2</v>
      </c>
      <c r="H97" s="34">
        <v>2615.1154122900002</v>
      </c>
      <c r="I97" s="34">
        <v>4342.7057475900001</v>
      </c>
      <c r="J97" s="34">
        <v>4330.8106881800004</v>
      </c>
      <c r="K97" s="34">
        <v>4093.3315750199999</v>
      </c>
      <c r="L97" s="34">
        <v>4272.8668484399996</v>
      </c>
      <c r="M97" s="34">
        <v>4348.8521879299997</v>
      </c>
      <c r="N97" s="34">
        <v>4490.548355635</v>
      </c>
      <c r="O97" s="34">
        <v>4302.2160956910002</v>
      </c>
      <c r="P97" s="34">
        <v>4205.5084474859996</v>
      </c>
      <c r="Q97" s="34">
        <v>4584.6992601700003</v>
      </c>
      <c r="R97" s="34">
        <v>4637.9525525859999</v>
      </c>
      <c r="S97" s="34">
        <v>4425.0628420699995</v>
      </c>
      <c r="T97" s="34">
        <v>4326.1545116199995</v>
      </c>
      <c r="U97" s="34">
        <v>4526.0818948100004</v>
      </c>
      <c r="V97" s="34">
        <v>4398.9578670800001</v>
      </c>
      <c r="W97" s="34">
        <v>4548.8375551299996</v>
      </c>
      <c r="X97" s="34">
        <v>4447.3625473599996</v>
      </c>
      <c r="Y97" s="34">
        <v>4376.9766824199996</v>
      </c>
      <c r="Z97" s="34">
        <v>4565.9916991800001</v>
      </c>
      <c r="AA97" s="34">
        <v>4721.6965237300001</v>
      </c>
    </row>
    <row r="98" spans="1:27" x14ac:dyDescent="0.35">
      <c r="A98" s="31" t="s">
        <v>119</v>
      </c>
      <c r="B98" s="31" t="s">
        <v>113</v>
      </c>
      <c r="C98" s="34">
        <v>58.102813299999895</v>
      </c>
      <c r="D98" s="34">
        <v>943.25607299999899</v>
      </c>
      <c r="E98" s="34">
        <v>1090.9977249999999</v>
      </c>
      <c r="F98" s="34">
        <v>1243.8964974784997</v>
      </c>
      <c r="G98" s="34">
        <v>4969.4055651219987</v>
      </c>
      <c r="H98" s="34">
        <v>7087.6337244110009</v>
      </c>
      <c r="I98" s="34">
        <v>7140.4405774200004</v>
      </c>
      <c r="J98" s="34">
        <v>7510.0955991290002</v>
      </c>
      <c r="K98" s="34">
        <v>7230.5287516219887</v>
      </c>
      <c r="L98" s="34">
        <v>7136.193244825</v>
      </c>
      <c r="M98" s="34">
        <v>7213.7260763799914</v>
      </c>
      <c r="N98" s="34">
        <v>8447.1125515530002</v>
      </c>
      <c r="O98" s="34">
        <v>7464.6875120900004</v>
      </c>
      <c r="P98" s="34">
        <v>7455.3715324220002</v>
      </c>
      <c r="Q98" s="34">
        <v>8802.9996198429908</v>
      </c>
      <c r="R98" s="34">
        <v>8970.1082985709982</v>
      </c>
      <c r="S98" s="34">
        <v>12161.484526506001</v>
      </c>
      <c r="T98" s="34">
        <v>11042.862244053</v>
      </c>
      <c r="U98" s="34">
        <v>11397.355291335003</v>
      </c>
      <c r="V98" s="34">
        <v>10026.41366225499</v>
      </c>
      <c r="W98" s="34">
        <v>11102.236089209991</v>
      </c>
      <c r="X98" s="34">
        <v>11550.955965984</v>
      </c>
      <c r="Y98" s="34">
        <v>9699.2817062099984</v>
      </c>
      <c r="Z98" s="34">
        <v>10165.205637405999</v>
      </c>
      <c r="AA98" s="34">
        <v>10818.708623230001</v>
      </c>
    </row>
    <row r="99" spans="1:27" x14ac:dyDescent="0.35">
      <c r="A99" s="31" t="s">
        <v>119</v>
      </c>
      <c r="B99" s="31" t="s">
        <v>72</v>
      </c>
      <c r="C99" s="34">
        <v>70.206051799999997</v>
      </c>
      <c r="D99" s="34">
        <v>174.57569889999991</v>
      </c>
      <c r="E99" s="34">
        <v>391.94812760000002</v>
      </c>
      <c r="F99" s="34">
        <v>654.34697799999901</v>
      </c>
      <c r="G99" s="34">
        <v>755.84910760000002</v>
      </c>
      <c r="H99" s="34">
        <v>989.51520459999995</v>
      </c>
      <c r="I99" s="34">
        <v>1057.1053850000001</v>
      </c>
      <c r="J99" s="34">
        <v>1117.6046260000001</v>
      </c>
      <c r="K99" s="34">
        <v>1136.6621236999999</v>
      </c>
      <c r="L99" s="34">
        <v>1209.5199236999997</v>
      </c>
      <c r="M99" s="34">
        <v>1271.5634255999998</v>
      </c>
      <c r="N99" s="34">
        <v>1370.8779559999989</v>
      </c>
      <c r="O99" s="34">
        <v>1389.0994289999996</v>
      </c>
      <c r="P99" s="34">
        <v>1372.410556</v>
      </c>
      <c r="Q99" s="34">
        <v>1515.565646999999</v>
      </c>
      <c r="R99" s="34">
        <v>1594.683391</v>
      </c>
      <c r="S99" s="34">
        <v>1611.7536230000001</v>
      </c>
      <c r="T99" s="34">
        <v>1674.438813</v>
      </c>
      <c r="U99" s="34">
        <v>1763.8194189999999</v>
      </c>
      <c r="V99" s="34">
        <v>1858.7465309999998</v>
      </c>
      <c r="W99" s="34">
        <v>1892.0783904999998</v>
      </c>
      <c r="X99" s="34">
        <v>1956.9931355000001</v>
      </c>
      <c r="Y99" s="34">
        <v>1932.3424689999999</v>
      </c>
      <c r="Z99" s="34">
        <v>2115.0654669999981</v>
      </c>
      <c r="AA99" s="34">
        <v>2189.5421899999997</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14.4680673661</v>
      </c>
      <c r="D102" s="34">
        <v>70.876054152600005</v>
      </c>
      <c r="E102" s="34">
        <v>83.184740936400004</v>
      </c>
      <c r="F102" s="34">
        <v>80.858935787999897</v>
      </c>
      <c r="G102" s="34">
        <v>88.401189845299996</v>
      </c>
      <c r="H102" s="34">
        <v>2094.7171194000002</v>
      </c>
      <c r="I102" s="34">
        <v>2152.0057007</v>
      </c>
      <c r="J102" s="34">
        <v>2012.9283849000001</v>
      </c>
      <c r="K102" s="34">
        <v>2148.8022794999997</v>
      </c>
      <c r="L102" s="34">
        <v>2162.7058069999998</v>
      </c>
      <c r="M102" s="34">
        <v>2066.8625284</v>
      </c>
      <c r="N102" s="34">
        <v>2302.0069017000001</v>
      </c>
      <c r="O102" s="34">
        <v>2170.7472263999998</v>
      </c>
      <c r="P102" s="34">
        <v>1999.2376810999999</v>
      </c>
      <c r="Q102" s="34">
        <v>2256.2608276000001</v>
      </c>
      <c r="R102" s="34">
        <v>2281.8843425999999</v>
      </c>
      <c r="S102" s="34">
        <v>2066.4714254999999</v>
      </c>
      <c r="T102" s="34">
        <v>2205.7340226000001</v>
      </c>
      <c r="U102" s="34">
        <v>2244.5458328999998</v>
      </c>
      <c r="V102" s="34">
        <v>2362.2336943</v>
      </c>
      <c r="W102" s="34">
        <v>2368.8448331</v>
      </c>
      <c r="X102" s="34">
        <v>2360.269397</v>
      </c>
      <c r="Y102" s="34">
        <v>2236.4007994000003</v>
      </c>
      <c r="Z102" s="34">
        <v>2284.2828829999999</v>
      </c>
      <c r="AA102" s="34">
        <v>2321.7318025999998</v>
      </c>
    </row>
    <row r="103" spans="1:27" x14ac:dyDescent="0.35">
      <c r="A103" s="31" t="s">
        <v>120</v>
      </c>
      <c r="B103" s="31" t="s">
        <v>113</v>
      </c>
      <c r="C103" s="34">
        <v>37.97119</v>
      </c>
      <c r="D103" s="34">
        <v>613.97515999999996</v>
      </c>
      <c r="E103" s="34">
        <v>730.36320000000001</v>
      </c>
      <c r="F103" s="34">
        <v>694.02287689100001</v>
      </c>
      <c r="G103" s="34">
        <v>755.81726410700003</v>
      </c>
      <c r="H103" s="34">
        <v>584.88436628800002</v>
      </c>
      <c r="I103" s="34">
        <v>586.13883618</v>
      </c>
      <c r="J103" s="34">
        <v>635.11264912700005</v>
      </c>
      <c r="K103" s="34">
        <v>665.24525253000002</v>
      </c>
      <c r="L103" s="34">
        <v>724.03396179000003</v>
      </c>
      <c r="M103" s="34">
        <v>580.00441883999997</v>
      </c>
      <c r="N103" s="34">
        <v>1605.364759999999</v>
      </c>
      <c r="O103" s="34">
        <v>1547.6233599999991</v>
      </c>
      <c r="P103" s="34">
        <v>1303.0557699999999</v>
      </c>
      <c r="Q103" s="34">
        <v>1543.2640599999991</v>
      </c>
      <c r="R103" s="34">
        <v>1511.7878999999998</v>
      </c>
      <c r="S103" s="34">
        <v>3994.6392400000004</v>
      </c>
      <c r="T103" s="34">
        <v>4019.4948400000003</v>
      </c>
      <c r="U103" s="34">
        <v>4142.1897200000003</v>
      </c>
      <c r="V103" s="34">
        <v>4415.02747</v>
      </c>
      <c r="W103" s="34">
        <v>6411.04817</v>
      </c>
      <c r="X103" s="34">
        <v>6975.1256300000005</v>
      </c>
      <c r="Y103" s="34">
        <v>6121.3080999999993</v>
      </c>
      <c r="Z103" s="34">
        <v>6489.9863500000001</v>
      </c>
      <c r="AA103" s="34">
        <v>6535.9188400000003</v>
      </c>
    </row>
    <row r="104" spans="1:27" x14ac:dyDescent="0.35">
      <c r="A104" s="31" t="s">
        <v>120</v>
      </c>
      <c r="B104" s="31" t="s">
        <v>72</v>
      </c>
      <c r="C104" s="34">
        <v>79.277509999999893</v>
      </c>
      <c r="D104" s="34">
        <v>126.66056</v>
      </c>
      <c r="E104" s="34">
        <v>260.855829999999</v>
      </c>
      <c r="F104" s="34">
        <v>432.84753000000001</v>
      </c>
      <c r="G104" s="34">
        <v>511.76146999999997</v>
      </c>
      <c r="H104" s="34">
        <v>553.46050000000002</v>
      </c>
      <c r="I104" s="34">
        <v>595.85535000000004</v>
      </c>
      <c r="J104" s="34">
        <v>605.67455999999902</v>
      </c>
      <c r="K104" s="34">
        <v>666.288759999999</v>
      </c>
      <c r="L104" s="34">
        <v>693.13367000000005</v>
      </c>
      <c r="M104" s="34">
        <v>704.45825000000002</v>
      </c>
      <c r="N104" s="34">
        <v>780.86749999999995</v>
      </c>
      <c r="O104" s="34">
        <v>792.09939999999995</v>
      </c>
      <c r="P104" s="34">
        <v>811.90470000000005</v>
      </c>
      <c r="Q104" s="34">
        <v>868.2124</v>
      </c>
      <c r="R104" s="34">
        <v>940.35004000000004</v>
      </c>
      <c r="S104" s="34">
        <v>905.98865000000001</v>
      </c>
      <c r="T104" s="34">
        <v>988.647459999999</v>
      </c>
      <c r="U104" s="34">
        <v>1061.5681999999999</v>
      </c>
      <c r="V104" s="34">
        <v>1133.3905999999999</v>
      </c>
      <c r="W104" s="34">
        <v>1169.0686000000001</v>
      </c>
      <c r="X104" s="34">
        <v>1237.1892</v>
      </c>
      <c r="Y104" s="34">
        <v>1248.0532000000001</v>
      </c>
      <c r="Z104" s="34">
        <v>1302.6111000000001</v>
      </c>
      <c r="AA104" s="34">
        <v>1382.1859999999999</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18.286598419699992</v>
      </c>
      <c r="D107" s="34">
        <v>35.191476888300002</v>
      </c>
      <c r="E107" s="34">
        <v>36.714819317599989</v>
      </c>
      <c r="F107" s="34">
        <v>38.077870646999997</v>
      </c>
      <c r="G107" s="34">
        <v>36.588376812299906</v>
      </c>
      <c r="H107" s="34">
        <v>723.02544799999998</v>
      </c>
      <c r="I107" s="34">
        <v>733.13808999999992</v>
      </c>
      <c r="J107" s="34">
        <v>778.83070199999997</v>
      </c>
      <c r="K107" s="34">
        <v>741.27603699999997</v>
      </c>
      <c r="L107" s="34">
        <v>701.20239049999986</v>
      </c>
      <c r="M107" s="34">
        <v>693.99667749999981</v>
      </c>
      <c r="N107" s="34">
        <v>696.19268399999987</v>
      </c>
      <c r="O107" s="34">
        <v>573.31631500000003</v>
      </c>
      <c r="P107" s="34">
        <v>670.82989699999996</v>
      </c>
      <c r="Q107" s="34">
        <v>729.266841</v>
      </c>
      <c r="R107" s="34">
        <v>751.47997899999984</v>
      </c>
      <c r="S107" s="34">
        <v>758.01588900000002</v>
      </c>
      <c r="T107" s="34">
        <v>734.23980849999998</v>
      </c>
      <c r="U107" s="34">
        <v>741.47655499999996</v>
      </c>
      <c r="V107" s="34">
        <v>622.76178649999997</v>
      </c>
      <c r="W107" s="34">
        <v>745.35082450000004</v>
      </c>
      <c r="X107" s="34">
        <v>715.29236300000002</v>
      </c>
      <c r="Y107" s="34">
        <v>662.36586899999895</v>
      </c>
      <c r="Z107" s="34">
        <v>716.7461219999999</v>
      </c>
      <c r="AA107" s="34">
        <v>772.32981899999993</v>
      </c>
    </row>
    <row r="108" spans="1:27" x14ac:dyDescent="0.35">
      <c r="A108" s="31" t="s">
        <v>121</v>
      </c>
      <c r="B108" s="31" t="s">
        <v>113</v>
      </c>
      <c r="C108" s="34">
        <v>0</v>
      </c>
      <c r="D108" s="34">
        <v>0</v>
      </c>
      <c r="E108" s="34">
        <v>0</v>
      </c>
      <c r="F108" s="34">
        <v>1.5228993E-2</v>
      </c>
      <c r="G108" s="34">
        <v>1.6787766999999999E-2</v>
      </c>
      <c r="H108" s="34">
        <v>2.6342731000000001E-2</v>
      </c>
      <c r="I108" s="34">
        <v>5.1873824999999998E-2</v>
      </c>
      <c r="J108" s="34">
        <v>5.3037529999999999E-2</v>
      </c>
      <c r="K108" s="34">
        <v>6.9982939999999993E-2</v>
      </c>
      <c r="L108" s="34">
        <v>9.9575049999999998E-2</v>
      </c>
      <c r="M108" s="34">
        <v>0.118482985</v>
      </c>
      <c r="N108" s="34">
        <v>0.45904329999999999</v>
      </c>
      <c r="O108" s="34">
        <v>0.41315479999999999</v>
      </c>
      <c r="P108" s="34">
        <v>0.48938515999999999</v>
      </c>
      <c r="Q108" s="34">
        <v>0.54216109999999995</v>
      </c>
      <c r="R108" s="34">
        <v>0.54001599999999905</v>
      </c>
      <c r="S108" s="34">
        <v>0.53636353999999997</v>
      </c>
      <c r="T108" s="34">
        <v>0.52871279999999998</v>
      </c>
      <c r="U108" s="34">
        <v>0.54168713000000002</v>
      </c>
      <c r="V108" s="34">
        <v>0.52758837000000003</v>
      </c>
      <c r="W108" s="34">
        <v>2616.1846</v>
      </c>
      <c r="X108" s="34">
        <v>2532.2847000000002</v>
      </c>
      <c r="Y108" s="34">
        <v>2207.4101999999998</v>
      </c>
      <c r="Z108" s="34">
        <v>2407.6669999999999</v>
      </c>
      <c r="AA108" s="34">
        <v>2643.1958</v>
      </c>
    </row>
    <row r="109" spans="1:27" x14ac:dyDescent="0.35">
      <c r="A109" s="31" t="s">
        <v>121</v>
      </c>
      <c r="B109" s="31" t="s">
        <v>72</v>
      </c>
      <c r="C109" s="34">
        <v>55.939100000000003</v>
      </c>
      <c r="D109" s="34">
        <v>120.158194999999</v>
      </c>
      <c r="E109" s="34">
        <v>235.42023999999901</v>
      </c>
      <c r="F109" s="34">
        <v>409.187379999999</v>
      </c>
      <c r="G109" s="34">
        <v>436.35192999999998</v>
      </c>
      <c r="H109" s="34">
        <v>528.42489999999998</v>
      </c>
      <c r="I109" s="34">
        <v>570.0222</v>
      </c>
      <c r="J109" s="34">
        <v>625.50739999999996</v>
      </c>
      <c r="K109" s="34">
        <v>643.85657000000003</v>
      </c>
      <c r="L109" s="34">
        <v>625.36270000000002</v>
      </c>
      <c r="M109" s="34">
        <v>662.07960000000003</v>
      </c>
      <c r="N109" s="34">
        <v>704.77399999999898</v>
      </c>
      <c r="O109" s="34">
        <v>675.15509999999995</v>
      </c>
      <c r="P109" s="34">
        <v>758.97266000000002</v>
      </c>
      <c r="Q109" s="34">
        <v>855.73779999999999</v>
      </c>
      <c r="R109" s="34">
        <v>903.27589999999998</v>
      </c>
      <c r="S109" s="34">
        <v>938.94073000000003</v>
      </c>
      <c r="T109" s="34">
        <v>964.28405999999995</v>
      </c>
      <c r="U109" s="34">
        <v>1022.4076</v>
      </c>
      <c r="V109" s="34">
        <v>977.79369999999994</v>
      </c>
      <c r="W109" s="34">
        <v>1094.6777</v>
      </c>
      <c r="X109" s="34">
        <v>1102.5676000000001</v>
      </c>
      <c r="Y109" s="34">
        <v>1090.4576</v>
      </c>
      <c r="Z109" s="34">
        <v>1187.1609000000001</v>
      </c>
      <c r="AA109" s="34">
        <v>1321.1251</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43.121576405199995</v>
      </c>
      <c r="D112" s="34">
        <v>61.583215355400007</v>
      </c>
      <c r="E112" s="34">
        <v>64.587272617699895</v>
      </c>
      <c r="F112" s="34">
        <v>66.419163831000006</v>
      </c>
      <c r="G112" s="34">
        <v>60.542638757699997</v>
      </c>
      <c r="H112" s="34">
        <v>1070.0827382</v>
      </c>
      <c r="I112" s="34">
        <v>1131.5449085</v>
      </c>
      <c r="J112" s="34">
        <v>1176.9151806</v>
      </c>
      <c r="K112" s="34">
        <v>1151.5022217999999</v>
      </c>
      <c r="L112" s="34">
        <v>1108.4379147999998</v>
      </c>
      <c r="M112" s="34">
        <v>1003.9790837</v>
      </c>
      <c r="N112" s="34">
        <v>1103.7501094999998</v>
      </c>
      <c r="O112" s="34">
        <v>1024.788588299999</v>
      </c>
      <c r="P112" s="34">
        <v>1013.9084296</v>
      </c>
      <c r="Q112" s="34">
        <v>1097.1911952</v>
      </c>
      <c r="R112" s="34">
        <v>1161.5134584</v>
      </c>
      <c r="S112" s="34">
        <v>1150.2229304000002</v>
      </c>
      <c r="T112" s="34">
        <v>1096.748276</v>
      </c>
      <c r="U112" s="34">
        <v>1132.0776464999999</v>
      </c>
      <c r="V112" s="34">
        <v>997.64182100000005</v>
      </c>
      <c r="W112" s="34">
        <v>1135.3512245000002</v>
      </c>
      <c r="X112" s="34">
        <v>1112.1187606000001</v>
      </c>
      <c r="Y112" s="34">
        <v>1051.4700035000001</v>
      </c>
      <c r="Z112" s="34">
        <v>1069.6769045000001</v>
      </c>
      <c r="AA112" s="34">
        <v>1150.6711339999999</v>
      </c>
    </row>
    <row r="113" spans="1:27" x14ac:dyDescent="0.35">
      <c r="A113" s="31" t="s">
        <v>122</v>
      </c>
      <c r="B113" s="31" t="s">
        <v>113</v>
      </c>
      <c r="C113" s="34">
        <v>0</v>
      </c>
      <c r="D113" s="34">
        <v>0</v>
      </c>
      <c r="E113" s="34">
        <v>0</v>
      </c>
      <c r="F113" s="34">
        <v>7.2679887999999998E-3</v>
      </c>
      <c r="G113" s="34">
        <v>7.4818819999999996E-3</v>
      </c>
      <c r="H113" s="34">
        <v>9.6381049999999992E-3</v>
      </c>
      <c r="I113" s="34">
        <v>1.2086955E-2</v>
      </c>
      <c r="J113" s="34">
        <v>1.2176483E-2</v>
      </c>
      <c r="K113" s="34">
        <v>1.39269789999999E-2</v>
      </c>
      <c r="L113" s="34">
        <v>1.5579081999999999E-2</v>
      </c>
      <c r="M113" s="34">
        <v>1.7119025999999999E-2</v>
      </c>
      <c r="N113" s="34">
        <v>2.261316E-2</v>
      </c>
      <c r="O113" s="34">
        <v>2.1511783999999999E-2</v>
      </c>
      <c r="P113" s="34">
        <v>2.2654466000000002E-2</v>
      </c>
      <c r="Q113" s="34">
        <v>2.4848413E-2</v>
      </c>
      <c r="R113" s="34">
        <v>2.497245E-2</v>
      </c>
      <c r="S113" s="34">
        <v>2.7799959999999999E-2</v>
      </c>
      <c r="T113" s="34">
        <v>2.8808977E-2</v>
      </c>
      <c r="U113" s="34">
        <v>3.0558215E-2</v>
      </c>
      <c r="V113" s="34">
        <v>3.3093259999999999E-2</v>
      </c>
      <c r="W113" s="34">
        <v>4.4074077000000003E-2</v>
      </c>
      <c r="X113" s="34">
        <v>5.9830999999999898E-2</v>
      </c>
      <c r="Y113" s="34">
        <v>5.9027493E-2</v>
      </c>
      <c r="Z113" s="34">
        <v>0.13302247</v>
      </c>
      <c r="AA113" s="34">
        <v>0.13292708</v>
      </c>
    </row>
    <row r="114" spans="1:27" x14ac:dyDescent="0.35">
      <c r="A114" s="31" t="s">
        <v>122</v>
      </c>
      <c r="B114" s="31" t="s">
        <v>72</v>
      </c>
      <c r="C114" s="34">
        <v>69.926119999999997</v>
      </c>
      <c r="D114" s="34">
        <v>80.619484</v>
      </c>
      <c r="E114" s="34">
        <v>170.84271000000001</v>
      </c>
      <c r="F114" s="34">
        <v>246.58112999999901</v>
      </c>
      <c r="G114" s="34">
        <v>240.40082999999899</v>
      </c>
      <c r="H114" s="34">
        <v>290.90805</v>
      </c>
      <c r="I114" s="34">
        <v>311.25237999999899</v>
      </c>
      <c r="J114" s="34">
        <v>328.42025999999998</v>
      </c>
      <c r="K114" s="34">
        <v>335.09997999999899</v>
      </c>
      <c r="L114" s="34">
        <v>344.28503000000001</v>
      </c>
      <c r="M114" s="34">
        <v>335.67833999999999</v>
      </c>
      <c r="N114" s="34">
        <v>379.031129999999</v>
      </c>
      <c r="O114" s="34">
        <v>381.51650000000001</v>
      </c>
      <c r="P114" s="34">
        <v>382.31716999999998</v>
      </c>
      <c r="Q114" s="34">
        <v>427.59222</v>
      </c>
      <c r="R114" s="34">
        <v>449.37709999999998</v>
      </c>
      <c r="S114" s="34">
        <v>475.42239999999998</v>
      </c>
      <c r="T114" s="34">
        <v>483.57965000000002</v>
      </c>
      <c r="U114" s="34">
        <v>515.29160000000002</v>
      </c>
      <c r="V114" s="34">
        <v>497.87353999999999</v>
      </c>
      <c r="W114" s="34">
        <v>547.60619999999994</v>
      </c>
      <c r="X114" s="34">
        <v>558.62850000000003</v>
      </c>
      <c r="Y114" s="34">
        <v>537.45983999999999</v>
      </c>
      <c r="Z114" s="34">
        <v>557.01769999999999</v>
      </c>
      <c r="AA114" s="34">
        <v>605.74720000000002</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2.8842091999999901E-3</v>
      </c>
      <c r="D117" s="34">
        <v>5.7310722999999999E-3</v>
      </c>
      <c r="E117" s="34">
        <v>4.6469676000000003E-3</v>
      </c>
      <c r="F117" s="34">
        <v>4.9998799999999999E-3</v>
      </c>
      <c r="G117" s="34">
        <v>7.6084890000000004E-3</v>
      </c>
      <c r="H117" s="34">
        <v>3.5269364999999997E-2</v>
      </c>
      <c r="I117" s="34">
        <v>3.8030083999999999E-2</v>
      </c>
      <c r="J117" s="34">
        <v>5.9965782000000002E-2</v>
      </c>
      <c r="K117" s="34">
        <v>5.660068E-2</v>
      </c>
      <c r="L117" s="34">
        <v>5.7246730000000003E-2</v>
      </c>
      <c r="M117" s="34">
        <v>8.4957710000000006E-2</v>
      </c>
      <c r="N117" s="34">
        <v>6.6640920000000006E-2</v>
      </c>
      <c r="O117" s="34">
        <v>5.9513014000000003E-2</v>
      </c>
      <c r="P117" s="34">
        <v>7.3990664999999997E-2</v>
      </c>
      <c r="Q117" s="34">
        <v>8.8455220000000001E-2</v>
      </c>
      <c r="R117" s="34">
        <v>8.7979959999999996E-2</v>
      </c>
      <c r="S117" s="34">
        <v>8.3513770000000001E-2</v>
      </c>
      <c r="T117" s="34">
        <v>8.8239684999999998E-2</v>
      </c>
      <c r="U117" s="34">
        <v>8.6884279999999994E-2</v>
      </c>
      <c r="V117" s="34">
        <v>0.11194055999999999</v>
      </c>
      <c r="W117" s="34">
        <v>9.2153460000000006E-2</v>
      </c>
      <c r="X117" s="34">
        <v>8.9571639999999994E-2</v>
      </c>
      <c r="Y117" s="34">
        <v>0.101943046</v>
      </c>
      <c r="Z117" s="34">
        <v>0.112166144</v>
      </c>
      <c r="AA117" s="34">
        <v>0.11105323</v>
      </c>
    </row>
    <row r="118" spans="1:27" x14ac:dyDescent="0.35">
      <c r="A118" s="31" t="s">
        <v>123</v>
      </c>
      <c r="B118" s="31" t="s">
        <v>113</v>
      </c>
      <c r="C118" s="34">
        <v>0</v>
      </c>
      <c r="D118" s="34">
        <v>0</v>
      </c>
      <c r="E118" s="34">
        <v>0</v>
      </c>
      <c r="F118" s="34">
        <v>7.8025580000000002E-3</v>
      </c>
      <c r="G118" s="34">
        <v>1.3302936E-2</v>
      </c>
      <c r="H118" s="34">
        <v>1.38074469999999E-2</v>
      </c>
      <c r="I118" s="34">
        <v>1.4855517E-2</v>
      </c>
      <c r="J118" s="34">
        <v>2.7701384999999999E-2</v>
      </c>
      <c r="K118" s="34">
        <v>3.2706252999999998E-2</v>
      </c>
      <c r="L118" s="34">
        <v>337.59726000000001</v>
      </c>
      <c r="M118" s="34">
        <v>393.57830000000001</v>
      </c>
      <c r="N118" s="34">
        <v>409.26395000000002</v>
      </c>
      <c r="O118" s="34">
        <v>372.46731999999997</v>
      </c>
      <c r="P118" s="34">
        <v>438.32107999999999</v>
      </c>
      <c r="Q118" s="34">
        <v>488.50112999999999</v>
      </c>
      <c r="R118" s="34">
        <v>475.93414000000001</v>
      </c>
      <c r="S118" s="34">
        <v>514.64684999999997</v>
      </c>
      <c r="T118" s="34">
        <v>475.14873999999998</v>
      </c>
      <c r="U118" s="34">
        <v>501.62975999999998</v>
      </c>
      <c r="V118" s="34">
        <v>355.03253000000001</v>
      </c>
      <c r="W118" s="34">
        <v>454.71839999999997</v>
      </c>
      <c r="X118" s="34">
        <v>454.06655999999998</v>
      </c>
      <c r="Y118" s="34">
        <v>358.30450000000002</v>
      </c>
      <c r="Z118" s="34">
        <v>347.49581999999998</v>
      </c>
      <c r="AA118" s="34">
        <v>426.6585</v>
      </c>
    </row>
    <row r="119" spans="1:27" x14ac:dyDescent="0.35">
      <c r="A119" s="31" t="s">
        <v>123</v>
      </c>
      <c r="B119" s="31" t="s">
        <v>72</v>
      </c>
      <c r="C119" s="34">
        <v>0.62917244000000005</v>
      </c>
      <c r="D119" s="34">
        <v>0.39368173000000001</v>
      </c>
      <c r="E119" s="34">
        <v>13.543439999999899</v>
      </c>
      <c r="F119" s="34">
        <v>17.277657000000001</v>
      </c>
      <c r="G119" s="34">
        <v>0.54852109999999998</v>
      </c>
      <c r="H119" s="34">
        <v>1.4653906999999999</v>
      </c>
      <c r="I119" s="34">
        <v>1.0070539000000001</v>
      </c>
      <c r="J119" s="34">
        <v>47.695865999999903</v>
      </c>
      <c r="K119" s="34">
        <v>44.253839999999997</v>
      </c>
      <c r="L119" s="34">
        <v>49.58305</v>
      </c>
      <c r="M119" s="34">
        <v>63.488599999999998</v>
      </c>
      <c r="N119" s="34">
        <v>61.740524000000001</v>
      </c>
      <c r="O119" s="34">
        <v>53.357346</v>
      </c>
      <c r="P119" s="34">
        <v>66.401499999999999</v>
      </c>
      <c r="Q119" s="34">
        <v>72.879486</v>
      </c>
      <c r="R119" s="34">
        <v>70.630263999999997</v>
      </c>
      <c r="S119" s="34">
        <v>89.248019999999997</v>
      </c>
      <c r="T119" s="34">
        <v>84.926543999999893</v>
      </c>
      <c r="U119" s="34">
        <v>98.119225</v>
      </c>
      <c r="V119" s="34">
        <v>79.653149999999997</v>
      </c>
      <c r="W119" s="34">
        <v>98.17371</v>
      </c>
      <c r="X119" s="34">
        <v>100.975709999999</v>
      </c>
      <c r="Y119" s="34">
        <v>88.112480000000005</v>
      </c>
      <c r="Z119" s="34">
        <v>96.687219999999996</v>
      </c>
      <c r="AA119" s="34">
        <v>107.65092</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18587.90643576931</v>
      </c>
      <c r="D124" s="34">
        <v>21992.090289730044</v>
      </c>
      <c r="E124" s="34">
        <v>24395.360489962175</v>
      </c>
      <c r="F124" s="34">
        <v>26076.745799209835</v>
      </c>
      <c r="G124" s="34">
        <v>27481.475258427778</v>
      </c>
      <c r="H124" s="34">
        <v>30761.458720258106</v>
      </c>
      <c r="I124" s="34">
        <v>31914.077768861534</v>
      </c>
      <c r="J124" s="34">
        <v>29792.836503014041</v>
      </c>
      <c r="K124" s="34">
        <v>32649.542937921502</v>
      </c>
      <c r="L124" s="34">
        <v>35059.745255081332</v>
      </c>
      <c r="M124" s="34">
        <v>37274.722512478351</v>
      </c>
      <c r="N124" s="34">
        <v>38788.602834865989</v>
      </c>
      <c r="O124" s="34">
        <v>38759.961573047709</v>
      </c>
      <c r="P124" s="34">
        <v>38835.456230336764</v>
      </c>
      <c r="Q124" s="34">
        <v>43659.660889080747</v>
      </c>
      <c r="R124" s="34">
        <v>45909.568052603274</v>
      </c>
      <c r="S124" s="34">
        <v>42187.254793219581</v>
      </c>
      <c r="T124" s="34">
        <v>45397.219934999128</v>
      </c>
      <c r="U124" s="34">
        <v>48186.46776266722</v>
      </c>
      <c r="V124" s="34">
        <v>50513.255448520031</v>
      </c>
      <c r="W124" s="34">
        <v>52559.987388648391</v>
      </c>
      <c r="X124" s="34">
        <v>53204.325159435546</v>
      </c>
      <c r="Y124" s="34">
        <v>53760.833145365235</v>
      </c>
      <c r="Z124" s="34">
        <v>59731.397247922127</v>
      </c>
      <c r="AA124" s="34">
        <v>61886.54979202785</v>
      </c>
    </row>
    <row r="125" spans="1:27" collapsed="1" x14ac:dyDescent="0.35">
      <c r="A125" s="31" t="s">
        <v>38</v>
      </c>
      <c r="B125" s="31" t="s">
        <v>73</v>
      </c>
      <c r="C125" s="34">
        <v>275.64306033831747</v>
      </c>
      <c r="D125" s="34">
        <v>484.74625574296613</v>
      </c>
      <c r="E125" s="34">
        <v>623.03311201906126</v>
      </c>
      <c r="F125" s="34">
        <v>835.94720952922</v>
      </c>
      <c r="G125" s="34">
        <v>835.51240753495597</v>
      </c>
      <c r="H125" s="34">
        <v>868.42895761567263</v>
      </c>
      <c r="I125" s="34">
        <v>948.55850063651701</v>
      </c>
      <c r="J125" s="34">
        <v>1029.8803120356188</v>
      </c>
      <c r="K125" s="34">
        <v>1125.9059183643001</v>
      </c>
      <c r="L125" s="34">
        <v>1219.7755697558207</v>
      </c>
      <c r="M125" s="34">
        <v>1314.663054908513</v>
      </c>
      <c r="N125" s="34">
        <v>1405.3937643582499</v>
      </c>
      <c r="O125" s="34">
        <v>1506.0608977301099</v>
      </c>
      <c r="P125" s="34">
        <v>1614.2966216414666</v>
      </c>
      <c r="Q125" s="34">
        <v>1747.2411756299414</v>
      </c>
      <c r="R125" s="34">
        <v>1879.5718522151999</v>
      </c>
      <c r="S125" s="34">
        <v>2026.998715313335</v>
      </c>
      <c r="T125" s="34">
        <v>2186.9215521024976</v>
      </c>
      <c r="U125" s="34">
        <v>2365.3263698329802</v>
      </c>
      <c r="V125" s="34">
        <v>2524.6857398456837</v>
      </c>
      <c r="W125" s="34">
        <v>2691.6952548676063</v>
      </c>
      <c r="X125" s="34">
        <v>2870.8536467233816</v>
      </c>
      <c r="Y125" s="34">
        <v>3069.118959451665</v>
      </c>
      <c r="Z125" s="34">
        <v>3258.3734122334927</v>
      </c>
      <c r="AA125" s="34">
        <v>3456.1761900520232</v>
      </c>
    </row>
    <row r="126" spans="1:27" collapsed="1" x14ac:dyDescent="0.35">
      <c r="A126" s="31" t="s">
        <v>38</v>
      </c>
      <c r="B126" s="31" t="s">
        <v>74</v>
      </c>
      <c r="C126" s="34">
        <v>324.28548232865228</v>
      </c>
      <c r="D126" s="34">
        <v>570.29216909202796</v>
      </c>
      <c r="E126" s="34">
        <v>732.98506649131957</v>
      </c>
      <c r="F126" s="34">
        <v>983.46667474720721</v>
      </c>
      <c r="G126" s="34">
        <v>982.94965177361598</v>
      </c>
      <c r="H126" s="34">
        <v>1021.6829182123283</v>
      </c>
      <c r="I126" s="34">
        <v>1115.9603969411987</v>
      </c>
      <c r="J126" s="34">
        <v>1211.6364101078771</v>
      </c>
      <c r="K126" s="34">
        <v>1324.6046121905715</v>
      </c>
      <c r="L126" s="34">
        <v>1435.0269795978788</v>
      </c>
      <c r="M126" s="34">
        <v>1546.6788293498719</v>
      </c>
      <c r="N126" s="34">
        <v>1653.4030225676349</v>
      </c>
      <c r="O126" s="34">
        <v>1771.8324537629444</v>
      </c>
      <c r="P126" s="34">
        <v>1899.1752714583565</v>
      </c>
      <c r="Q126" s="34">
        <v>2055.5803263705866</v>
      </c>
      <c r="R126" s="34">
        <v>2211.2706556061494</v>
      </c>
      <c r="S126" s="34">
        <v>2384.6988730223106</v>
      </c>
      <c r="T126" s="34">
        <v>2572.8469444883499</v>
      </c>
      <c r="U126" s="34">
        <v>2782.745034971666</v>
      </c>
      <c r="V126" s="34">
        <v>2970.2175105301044</v>
      </c>
      <c r="W126" s="34">
        <v>3166.6971846493389</v>
      </c>
      <c r="X126" s="34">
        <v>3377.4749606337259</v>
      </c>
      <c r="Y126" s="34">
        <v>3610.7179828595763</v>
      </c>
      <c r="Z126" s="34">
        <v>3833.3762115036748</v>
      </c>
      <c r="AA126" s="34">
        <v>4066.1021618740497</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4862.6662783078564</v>
      </c>
      <c r="D129" s="27">
        <v>6087.1259078589273</v>
      </c>
      <c r="E129" s="27">
        <v>6864.6965519619989</v>
      </c>
      <c r="F129" s="27">
        <v>7788.6913075422754</v>
      </c>
      <c r="G129" s="27">
        <v>8392.2804983569495</v>
      </c>
      <c r="H129" s="27">
        <v>9801.3471369081562</v>
      </c>
      <c r="I129" s="27">
        <v>10044.505056109276</v>
      </c>
      <c r="J129" s="27">
        <v>9343.8701041694439</v>
      </c>
      <c r="K129" s="27">
        <v>10002.839438138186</v>
      </c>
      <c r="L129" s="27">
        <v>10907.511625340409</v>
      </c>
      <c r="M129" s="27">
        <v>11920.987854333845</v>
      </c>
      <c r="N129" s="27">
        <v>12096.867560911065</v>
      </c>
      <c r="O129" s="27">
        <v>12291.979890798732</v>
      </c>
      <c r="P129" s="27">
        <v>12230.496540753415</v>
      </c>
      <c r="Q129" s="27">
        <v>14133.108868256126</v>
      </c>
      <c r="R129" s="27">
        <v>14643.365739200195</v>
      </c>
      <c r="S129" s="27">
        <v>13412.286301716709</v>
      </c>
      <c r="T129" s="27">
        <v>14120.006455535857</v>
      </c>
      <c r="U129" s="27">
        <v>15241.272516266039</v>
      </c>
      <c r="V129" s="27">
        <v>16350.07875089809</v>
      </c>
      <c r="W129" s="27">
        <v>16531.845657963597</v>
      </c>
      <c r="X129" s="27">
        <v>16999.622534006121</v>
      </c>
      <c r="Y129" s="27">
        <v>17051.918834887503</v>
      </c>
      <c r="Z129" s="27">
        <v>19448.16554477633</v>
      </c>
      <c r="AA129" s="27">
        <v>19815.852221735946</v>
      </c>
    </row>
    <row r="130" spans="1:27" x14ac:dyDescent="0.35">
      <c r="A130" s="31" t="s">
        <v>119</v>
      </c>
      <c r="B130" s="31" t="s">
        <v>73</v>
      </c>
      <c r="C130" s="34">
        <v>113.0671859288215</v>
      </c>
      <c r="D130" s="34">
        <v>201.515210061967</v>
      </c>
      <c r="E130" s="34">
        <v>260.09628919601397</v>
      </c>
      <c r="F130" s="34">
        <v>350.26958134967049</v>
      </c>
      <c r="G130" s="34">
        <v>349.71877182006801</v>
      </c>
      <c r="H130" s="34">
        <v>363.30485751056648</v>
      </c>
      <c r="I130" s="34">
        <v>395.48157432937597</v>
      </c>
      <c r="J130" s="34">
        <v>428.03550006174999</v>
      </c>
      <c r="K130" s="34">
        <v>466.29007149648646</v>
      </c>
      <c r="L130" s="34">
        <v>503.51470772766999</v>
      </c>
      <c r="M130" s="34">
        <v>540.147965176105</v>
      </c>
      <c r="N130" s="34">
        <v>574.72128912925496</v>
      </c>
      <c r="O130" s="34">
        <v>613.1563541259751</v>
      </c>
      <c r="P130" s="34">
        <v>653.70862032794503</v>
      </c>
      <c r="Q130" s="34">
        <v>705.10999720763994</v>
      </c>
      <c r="R130" s="34">
        <v>755.22286885643007</v>
      </c>
      <c r="S130" s="34">
        <v>810.10013427448007</v>
      </c>
      <c r="T130" s="34">
        <v>868.88834404563499</v>
      </c>
      <c r="U130" s="34">
        <v>936.37529433631505</v>
      </c>
      <c r="V130" s="34">
        <v>991.58191715240002</v>
      </c>
      <c r="W130" s="34">
        <v>1051.488285779235</v>
      </c>
      <c r="X130" s="34">
        <v>1116.2545288887</v>
      </c>
      <c r="Y130" s="34">
        <v>1184.36097336292</v>
      </c>
      <c r="Z130" s="34">
        <v>1253.100851600645</v>
      </c>
      <c r="AA130" s="34">
        <v>1324.0003604927049</v>
      </c>
    </row>
    <row r="131" spans="1:27" x14ac:dyDescent="0.35">
      <c r="A131" s="31" t="s">
        <v>119</v>
      </c>
      <c r="B131" s="31" t="s">
        <v>74</v>
      </c>
      <c r="C131" s="34">
        <v>133.02046302401999</v>
      </c>
      <c r="D131" s="34">
        <v>237.07866122627249</v>
      </c>
      <c r="E131" s="34">
        <v>305.99695482492399</v>
      </c>
      <c r="F131" s="34">
        <v>412.07795996659399</v>
      </c>
      <c r="G131" s="34">
        <v>411.43286558246604</v>
      </c>
      <c r="H131" s="34">
        <v>427.41775700283051</v>
      </c>
      <c r="I131" s="34">
        <v>465.27514146709399</v>
      </c>
      <c r="J131" s="34">
        <v>503.57543639516501</v>
      </c>
      <c r="K131" s="34">
        <v>548.58295803499004</v>
      </c>
      <c r="L131" s="34">
        <v>592.36729155277999</v>
      </c>
      <c r="M131" s="34">
        <v>635.47731097244991</v>
      </c>
      <c r="N131" s="34">
        <v>676.14104676771001</v>
      </c>
      <c r="O131" s="34">
        <v>721.35763761222006</v>
      </c>
      <c r="P131" s="34">
        <v>769.06956469345005</v>
      </c>
      <c r="Q131" s="34">
        <v>829.54537917205505</v>
      </c>
      <c r="R131" s="34">
        <v>888.49719766973999</v>
      </c>
      <c r="S131" s="34">
        <v>953.05677980708992</v>
      </c>
      <c r="T131" s="34">
        <v>1022.2216333876801</v>
      </c>
      <c r="U131" s="34">
        <v>1101.62286253966</v>
      </c>
      <c r="V131" s="34">
        <v>1166.567937924385</v>
      </c>
      <c r="W131" s="34">
        <v>1237.0451604633301</v>
      </c>
      <c r="X131" s="34">
        <v>1313.240515921115</v>
      </c>
      <c r="Y131" s="34">
        <v>1393.3602119135849</v>
      </c>
      <c r="Z131" s="34">
        <v>1474.2326083261651</v>
      </c>
      <c r="AA131" s="34">
        <v>1557.6598137092551</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6659.3456912324164</v>
      </c>
      <c r="D134" s="27">
        <v>8098.4976477409427</v>
      </c>
      <c r="E134" s="27">
        <v>8597.4633585082629</v>
      </c>
      <c r="F134" s="27">
        <v>8823.4701281214511</v>
      </c>
      <c r="G134" s="27">
        <v>9505.2631547718756</v>
      </c>
      <c r="H134" s="27">
        <v>10506.96283053049</v>
      </c>
      <c r="I134" s="27">
        <v>10941.48107422967</v>
      </c>
      <c r="J134" s="27">
        <v>9593.0736058315488</v>
      </c>
      <c r="K134" s="27">
        <v>10799.032215531501</v>
      </c>
      <c r="L134" s="27">
        <v>11502.37544999226</v>
      </c>
      <c r="M134" s="27">
        <v>12473.03652057169</v>
      </c>
      <c r="N134" s="27">
        <v>12758.75894668913</v>
      </c>
      <c r="O134" s="27">
        <v>12666.95770926737</v>
      </c>
      <c r="P134" s="27">
        <v>13224.715466596101</v>
      </c>
      <c r="Q134" s="27">
        <v>14681.811427874871</v>
      </c>
      <c r="R134" s="27">
        <v>15340.307771676469</v>
      </c>
      <c r="S134" s="27">
        <v>13309.20508177489</v>
      </c>
      <c r="T134" s="27">
        <v>14844.885725328801</v>
      </c>
      <c r="U134" s="27">
        <v>15746.39381306199</v>
      </c>
      <c r="V134" s="27">
        <v>17045.273095152072</v>
      </c>
      <c r="W134" s="27">
        <v>17523.894965704279</v>
      </c>
      <c r="X134" s="27">
        <v>17517.109040550331</v>
      </c>
      <c r="Y134" s="27">
        <v>18364.150447552609</v>
      </c>
      <c r="Z134" s="27">
        <v>20186.975245690817</v>
      </c>
      <c r="AA134" s="27">
        <v>20966.009009377223</v>
      </c>
    </row>
    <row r="135" spans="1:27" x14ac:dyDescent="0.35">
      <c r="A135" s="31" t="s">
        <v>120</v>
      </c>
      <c r="B135" s="31" t="s">
        <v>73</v>
      </c>
      <c r="C135" s="34">
        <v>58.259016970634001</v>
      </c>
      <c r="D135" s="34">
        <v>104.4153883743285</v>
      </c>
      <c r="E135" s="34">
        <v>135.85481322240801</v>
      </c>
      <c r="F135" s="34">
        <v>185.26498283863049</v>
      </c>
      <c r="G135" s="34">
        <v>186.29058159375151</v>
      </c>
      <c r="H135" s="34">
        <v>194.8622149209975</v>
      </c>
      <c r="I135" s="34">
        <v>213.92196258544899</v>
      </c>
      <c r="J135" s="34">
        <v>233.80578554916349</v>
      </c>
      <c r="K135" s="34">
        <v>256.96647279715501</v>
      </c>
      <c r="L135" s="34">
        <v>279.65095523214302</v>
      </c>
      <c r="M135" s="34">
        <v>303.1752623884675</v>
      </c>
      <c r="N135" s="34">
        <v>325.87060004711151</v>
      </c>
      <c r="O135" s="34">
        <v>350.96291347694353</v>
      </c>
      <c r="P135" s="34">
        <v>378.58146443843799</v>
      </c>
      <c r="Q135" s="34">
        <v>411.08706306028347</v>
      </c>
      <c r="R135" s="34">
        <v>444.42477097988098</v>
      </c>
      <c r="S135" s="34">
        <v>480.20628262186051</v>
      </c>
      <c r="T135" s="34">
        <v>520.99694762992499</v>
      </c>
      <c r="U135" s="34">
        <v>569.16070608842006</v>
      </c>
      <c r="V135" s="34">
        <v>611.19313081264499</v>
      </c>
      <c r="W135" s="34">
        <v>656.89049805259492</v>
      </c>
      <c r="X135" s="34">
        <v>706.22075362538999</v>
      </c>
      <c r="Y135" s="34">
        <v>760.17054979991508</v>
      </c>
      <c r="Z135" s="34">
        <v>812.79533457279001</v>
      </c>
      <c r="AA135" s="34">
        <v>871.02319540023495</v>
      </c>
    </row>
    <row r="136" spans="1:27" x14ac:dyDescent="0.35">
      <c r="A136" s="31" t="s">
        <v>120</v>
      </c>
      <c r="B136" s="31" t="s">
        <v>74</v>
      </c>
      <c r="C136" s="34">
        <v>68.540154521226498</v>
      </c>
      <c r="D136" s="34">
        <v>122.83953049528549</v>
      </c>
      <c r="E136" s="34">
        <v>159.83068411588653</v>
      </c>
      <c r="F136" s="34">
        <v>217.9613534715175</v>
      </c>
      <c r="G136" s="34">
        <v>219.16356958878001</v>
      </c>
      <c r="H136" s="34">
        <v>229.250506589651</v>
      </c>
      <c r="I136" s="34">
        <v>251.6819060389995</v>
      </c>
      <c r="J136" s="34">
        <v>275.06598923277846</v>
      </c>
      <c r="K136" s="34">
        <v>302.31386263179752</v>
      </c>
      <c r="L136" s="34">
        <v>329.00183005762102</v>
      </c>
      <c r="M136" s="34">
        <v>356.68200709390601</v>
      </c>
      <c r="N136" s="34">
        <v>383.37735610198951</v>
      </c>
      <c r="O136" s="34">
        <v>412.89788855314248</v>
      </c>
      <c r="P136" s="34">
        <v>445.38865717506405</v>
      </c>
      <c r="Q136" s="34">
        <v>483.63172614216796</v>
      </c>
      <c r="R136" s="34">
        <v>522.85930383061998</v>
      </c>
      <c r="S136" s="34">
        <v>564.9426581614</v>
      </c>
      <c r="T136" s="34">
        <v>612.93564693103497</v>
      </c>
      <c r="U136" s="34">
        <v>669.60144022297493</v>
      </c>
      <c r="V136" s="34">
        <v>719.05511712956002</v>
      </c>
      <c r="W136" s="34">
        <v>772.81315437507499</v>
      </c>
      <c r="X136" s="34">
        <v>830.84705476570002</v>
      </c>
      <c r="Y136" s="34">
        <v>894.31038458823991</v>
      </c>
      <c r="Z136" s="34">
        <v>956.22577826201496</v>
      </c>
      <c r="AA136" s="34">
        <v>1024.73382282543</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4245.6516148296732</v>
      </c>
      <c r="D139" s="27">
        <v>4795.3669558050051</v>
      </c>
      <c r="E139" s="27">
        <v>5714.8024087377989</v>
      </c>
      <c r="F139" s="27">
        <v>6196.2414420975838</v>
      </c>
      <c r="G139" s="27">
        <v>6361.5069490414471</v>
      </c>
      <c r="H139" s="27">
        <v>7032.3617786310197</v>
      </c>
      <c r="I139" s="27">
        <v>7351.6969927181208</v>
      </c>
      <c r="J139" s="27">
        <v>7344.1484547364635</v>
      </c>
      <c r="K139" s="27">
        <v>8110.2886144469066</v>
      </c>
      <c r="L139" s="27">
        <v>8784.4993909400764</v>
      </c>
      <c r="M139" s="27">
        <v>8887.9412552284412</v>
      </c>
      <c r="N139" s="27">
        <v>9721.366750099578</v>
      </c>
      <c r="O139" s="27">
        <v>9644.3883543714346</v>
      </c>
      <c r="P139" s="27">
        <v>9355.312124136768</v>
      </c>
      <c r="Q139" s="27">
        <v>10473.962538331662</v>
      </c>
      <c r="R139" s="27">
        <v>11219.80929926003</v>
      </c>
      <c r="S139" s="27">
        <v>10859.770433179961</v>
      </c>
      <c r="T139" s="27">
        <v>11558.093455106618</v>
      </c>
      <c r="U139" s="27">
        <v>12197.144414555651</v>
      </c>
      <c r="V139" s="27">
        <v>12023.29545556146</v>
      </c>
      <c r="W139" s="27">
        <v>13132.55305688869</v>
      </c>
      <c r="X139" s="27">
        <v>13311.644985338209</v>
      </c>
      <c r="Y139" s="27">
        <v>13091.513086586439</v>
      </c>
      <c r="Z139" s="27">
        <v>14468.240371036689</v>
      </c>
      <c r="AA139" s="27">
        <v>15177.43331660203</v>
      </c>
    </row>
    <row r="140" spans="1:27" x14ac:dyDescent="0.35">
      <c r="A140" s="31" t="s">
        <v>121</v>
      </c>
      <c r="B140" s="31" t="s">
        <v>73</v>
      </c>
      <c r="C140" s="34">
        <v>56.768658086538004</v>
      </c>
      <c r="D140" s="34">
        <v>101.79902352344951</v>
      </c>
      <c r="E140" s="34">
        <v>131.27860428714749</v>
      </c>
      <c r="F140" s="34">
        <v>178.45383589172349</v>
      </c>
      <c r="G140" s="34">
        <v>178.83514337158201</v>
      </c>
      <c r="H140" s="34">
        <v>186.430595636606</v>
      </c>
      <c r="I140" s="34">
        <v>204.372972205162</v>
      </c>
      <c r="J140" s="34">
        <v>223.01974789762451</v>
      </c>
      <c r="K140" s="34">
        <v>244.46952186584448</v>
      </c>
      <c r="L140" s="34">
        <v>267.23853008365603</v>
      </c>
      <c r="M140" s="34">
        <v>290.08472164821603</v>
      </c>
      <c r="N140" s="34">
        <v>311.82436536765101</v>
      </c>
      <c r="O140" s="34">
        <v>335.04885400295251</v>
      </c>
      <c r="P140" s="34">
        <v>360.95493476319302</v>
      </c>
      <c r="Q140" s="34">
        <v>394.958554692745</v>
      </c>
      <c r="R140" s="34">
        <v>424.71232882881151</v>
      </c>
      <c r="S140" s="34">
        <v>465.79288486909849</v>
      </c>
      <c r="T140" s="34">
        <v>506.39999325180003</v>
      </c>
      <c r="U140" s="34">
        <v>546.90580953836002</v>
      </c>
      <c r="V140" s="34">
        <v>590.89406799983499</v>
      </c>
      <c r="W140" s="34">
        <v>632.32558693980991</v>
      </c>
      <c r="X140" s="34">
        <v>674.57049897897002</v>
      </c>
      <c r="Y140" s="34">
        <v>729.40501664447504</v>
      </c>
      <c r="Z140" s="34">
        <v>779.02272184896003</v>
      </c>
      <c r="AA140" s="34">
        <v>827.55335228252</v>
      </c>
    </row>
    <row r="141" spans="1:27" x14ac:dyDescent="0.35">
      <c r="A141" s="31" t="s">
        <v>121</v>
      </c>
      <c r="B141" s="31" t="s">
        <v>74</v>
      </c>
      <c r="C141" s="34">
        <v>66.786462898254001</v>
      </c>
      <c r="D141" s="34">
        <v>119.7626509932275</v>
      </c>
      <c r="E141" s="34">
        <v>154.44509219038449</v>
      </c>
      <c r="F141" s="34">
        <v>209.94615416860552</v>
      </c>
      <c r="G141" s="34">
        <v>210.39291817331301</v>
      </c>
      <c r="H141" s="34">
        <v>219.32987243789398</v>
      </c>
      <c r="I141" s="34">
        <v>240.43917381811102</v>
      </c>
      <c r="J141" s="34">
        <v>262.38324932742103</v>
      </c>
      <c r="K141" s="34">
        <v>287.61333488845804</v>
      </c>
      <c r="L141" s="34">
        <v>314.39863113975503</v>
      </c>
      <c r="M141" s="34">
        <v>341.27707739436596</v>
      </c>
      <c r="N141" s="34">
        <v>366.85395470404603</v>
      </c>
      <c r="O141" s="34">
        <v>394.17317947804901</v>
      </c>
      <c r="P141" s="34">
        <v>424.65190201401697</v>
      </c>
      <c r="Q141" s="34">
        <v>464.65805637559248</v>
      </c>
      <c r="R141" s="34">
        <v>499.66498693361848</v>
      </c>
      <c r="S141" s="34">
        <v>547.99264381598994</v>
      </c>
      <c r="T141" s="34">
        <v>595.76378455638496</v>
      </c>
      <c r="U141" s="34">
        <v>643.41911656069499</v>
      </c>
      <c r="V141" s="34">
        <v>695.16989191788002</v>
      </c>
      <c r="W141" s="34">
        <v>743.91028450655494</v>
      </c>
      <c r="X141" s="34">
        <v>793.61303543304996</v>
      </c>
      <c r="Y141" s="34">
        <v>858.12726116132501</v>
      </c>
      <c r="Z141" s="34">
        <v>916.49983083522011</v>
      </c>
      <c r="AA141" s="34">
        <v>973.59111675924009</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2531.4283583611559</v>
      </c>
      <c r="D144" s="27">
        <v>2691.392500959334</v>
      </c>
      <c r="E144" s="27">
        <v>2861.3039191934422</v>
      </c>
      <c r="F144" s="27">
        <v>2880.6899388259881</v>
      </c>
      <c r="G144" s="27">
        <v>2831.0586084259512</v>
      </c>
      <c r="H144" s="27">
        <v>2996.7446114103618</v>
      </c>
      <c r="I144" s="27">
        <v>3151.7995819350208</v>
      </c>
      <c r="J144" s="27">
        <v>3083.6890484620753</v>
      </c>
      <c r="K144" s="27">
        <v>3290.6398564323158</v>
      </c>
      <c r="L144" s="27">
        <v>3397.860744257363</v>
      </c>
      <c r="M144" s="27">
        <v>3509.9103605561399</v>
      </c>
      <c r="N144" s="27">
        <v>3701.7752479246938</v>
      </c>
      <c r="O144" s="27">
        <v>3645.7045053947609</v>
      </c>
      <c r="P144" s="27">
        <v>3533.2164552121912</v>
      </c>
      <c r="Q144" s="27">
        <v>3826.1018487512601</v>
      </c>
      <c r="R144" s="27">
        <v>4138.7644196026258</v>
      </c>
      <c r="S144" s="27">
        <v>4045.6120614659148</v>
      </c>
      <c r="T144" s="27">
        <v>4306.7716413621974</v>
      </c>
      <c r="U144" s="27">
        <v>4422.2834866428038</v>
      </c>
      <c r="V144" s="27">
        <v>4515.6142526303765</v>
      </c>
      <c r="W144" s="27">
        <v>4765.0410920503691</v>
      </c>
      <c r="X144" s="27">
        <v>4753.2282038328522</v>
      </c>
      <c r="Y144" s="27">
        <v>4646.4232106682348</v>
      </c>
      <c r="Z144" s="27">
        <v>4965.8747738338297</v>
      </c>
      <c r="AA144" s="27">
        <v>5255.5925277753204</v>
      </c>
    </row>
    <row r="145" spans="1:27" x14ac:dyDescent="0.35">
      <c r="A145" s="31" t="s">
        <v>122</v>
      </c>
      <c r="B145" s="31" t="s">
        <v>73</v>
      </c>
      <c r="C145" s="34">
        <v>40.17428687930105</v>
      </c>
      <c r="D145" s="34">
        <v>64.8111140027045</v>
      </c>
      <c r="E145" s="34">
        <v>81.904667484879496</v>
      </c>
      <c r="F145" s="34">
        <v>104.1006610445975</v>
      </c>
      <c r="G145" s="34">
        <v>102.93202549838999</v>
      </c>
      <c r="H145" s="34">
        <v>105.5218170247075</v>
      </c>
      <c r="I145" s="34">
        <v>114.9174705321785</v>
      </c>
      <c r="J145" s="34">
        <v>123.55871474391201</v>
      </c>
      <c r="K145" s="34">
        <v>134.87250707340201</v>
      </c>
      <c r="L145" s="34">
        <v>144.32097970485648</v>
      </c>
      <c r="M145" s="34">
        <v>154.4337231811285</v>
      </c>
      <c r="N145" s="34">
        <v>164.51840081799</v>
      </c>
      <c r="O145" s="34">
        <v>176.60857680284951</v>
      </c>
      <c r="P145" s="34">
        <v>188.6467182231095</v>
      </c>
      <c r="Q145" s="34">
        <v>201.23024126207798</v>
      </c>
      <c r="R145" s="34">
        <v>217.823654510766</v>
      </c>
      <c r="S145" s="34">
        <v>230.80648638117299</v>
      </c>
      <c r="T145" s="34">
        <v>247.64471858897798</v>
      </c>
      <c r="U145" s="34">
        <v>266.62705703139301</v>
      </c>
      <c r="V145" s="34">
        <v>281.96625734609347</v>
      </c>
      <c r="W145" s="34">
        <v>298.90468230175946</v>
      </c>
      <c r="X145" s="34">
        <v>318.66315759706498</v>
      </c>
      <c r="Y145" s="34">
        <v>336.33863760614349</v>
      </c>
      <c r="Z145" s="34">
        <v>351.21105732917749</v>
      </c>
      <c r="AA145" s="34">
        <v>367.6587175686355</v>
      </c>
    </row>
    <row r="146" spans="1:27" x14ac:dyDescent="0.35">
      <c r="A146" s="31" t="s">
        <v>122</v>
      </c>
      <c r="B146" s="31" t="s">
        <v>74</v>
      </c>
      <c r="C146" s="34">
        <v>47.263489388346649</v>
      </c>
      <c r="D146" s="34">
        <v>76.250096446275492</v>
      </c>
      <c r="E146" s="34">
        <v>96.358450454838504</v>
      </c>
      <c r="F146" s="34">
        <v>122.47090001916851</v>
      </c>
      <c r="G146" s="34">
        <v>121.09588519506151</v>
      </c>
      <c r="H146" s="34">
        <v>124.144145150718</v>
      </c>
      <c r="I146" s="34">
        <v>135.19652913153152</v>
      </c>
      <c r="J146" s="34">
        <v>145.36392285433399</v>
      </c>
      <c r="K146" s="34">
        <v>158.67374545729149</v>
      </c>
      <c r="L146" s="34">
        <v>169.78739179678249</v>
      </c>
      <c r="M146" s="34">
        <v>181.6892126080985</v>
      </c>
      <c r="N146" s="34">
        <v>193.55079331571599</v>
      </c>
      <c r="O146" s="34">
        <v>207.77433548641199</v>
      </c>
      <c r="P146" s="34">
        <v>221.93872845697399</v>
      </c>
      <c r="Q146" s="34">
        <v>236.7392242754695</v>
      </c>
      <c r="R146" s="34">
        <v>256.26273175811752</v>
      </c>
      <c r="S146" s="34">
        <v>271.5381382046935</v>
      </c>
      <c r="T146" s="34">
        <v>291.34723839521405</v>
      </c>
      <c r="U146" s="34">
        <v>313.68100542891</v>
      </c>
      <c r="V146" s="34">
        <v>331.72011138454053</v>
      </c>
      <c r="W146" s="34">
        <v>351.65325186765148</v>
      </c>
      <c r="X146" s="34">
        <v>374.89751395082453</v>
      </c>
      <c r="Y146" s="34">
        <v>395.69228458735302</v>
      </c>
      <c r="Z146" s="34">
        <v>413.19211215385747</v>
      </c>
      <c r="AA146" s="34">
        <v>432.53700542378402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288.81449303820654</v>
      </c>
      <c r="D149" s="27">
        <v>319.70727736583609</v>
      </c>
      <c r="E149" s="27">
        <v>357.09425156066789</v>
      </c>
      <c r="F149" s="27">
        <v>387.65298262253793</v>
      </c>
      <c r="G149" s="27">
        <v>391.36604783155479</v>
      </c>
      <c r="H149" s="27">
        <v>424.04236277807559</v>
      </c>
      <c r="I149" s="27">
        <v>424.59506386944486</v>
      </c>
      <c r="J149" s="27">
        <v>428.05528981450925</v>
      </c>
      <c r="K149" s="27">
        <v>446.74281337258952</v>
      </c>
      <c r="L149" s="27">
        <v>467.49804455121864</v>
      </c>
      <c r="M149" s="27">
        <v>482.8465217882312</v>
      </c>
      <c r="N149" s="27">
        <v>509.83432924152225</v>
      </c>
      <c r="O149" s="27">
        <v>510.93111321542011</v>
      </c>
      <c r="P149" s="27">
        <v>491.7156436382889</v>
      </c>
      <c r="Q149" s="27">
        <v>544.67620586682506</v>
      </c>
      <c r="R149" s="27">
        <v>567.32082286395882</v>
      </c>
      <c r="S149" s="27">
        <v>560.3809150821063</v>
      </c>
      <c r="T149" s="27">
        <v>567.46265766565853</v>
      </c>
      <c r="U149" s="27">
        <v>579.37353214073505</v>
      </c>
      <c r="V149" s="27">
        <v>578.9938942780326</v>
      </c>
      <c r="W149" s="27">
        <v>606.65261604144905</v>
      </c>
      <c r="X149" s="27">
        <v>622.72039570802951</v>
      </c>
      <c r="Y149" s="27">
        <v>606.8275656704501</v>
      </c>
      <c r="Z149" s="27">
        <v>662.14131258445286</v>
      </c>
      <c r="AA149" s="27">
        <v>671.66271653732906</v>
      </c>
    </row>
    <row r="150" spans="1:27" x14ac:dyDescent="0.35">
      <c r="A150" s="31" t="s">
        <v>123</v>
      </c>
      <c r="B150" s="31" t="s">
        <v>73</v>
      </c>
      <c r="C150" s="34">
        <v>7.3739124730228998</v>
      </c>
      <c r="D150" s="34">
        <v>12.205519780516601</v>
      </c>
      <c r="E150" s="34">
        <v>13.898737828612301</v>
      </c>
      <c r="F150" s="34">
        <v>17.8581484045982</v>
      </c>
      <c r="G150" s="34">
        <v>17.735885251164401</v>
      </c>
      <c r="H150" s="34">
        <v>18.3094725227952</v>
      </c>
      <c r="I150" s="34">
        <v>19.8645209843516</v>
      </c>
      <c r="J150" s="34">
        <v>21.460563783168748</v>
      </c>
      <c r="K150" s="34">
        <v>23.307345131412148</v>
      </c>
      <c r="L150" s="34">
        <v>25.05039700749515</v>
      </c>
      <c r="M150" s="34">
        <v>26.82138251459595</v>
      </c>
      <c r="N150" s="34">
        <v>28.45910899624225</v>
      </c>
      <c r="O150" s="34">
        <v>30.284199321389199</v>
      </c>
      <c r="P150" s="34">
        <v>32.40488388878105</v>
      </c>
      <c r="Q150" s="34">
        <v>34.855319407194855</v>
      </c>
      <c r="R150" s="34">
        <v>37.388229039311405</v>
      </c>
      <c r="S150" s="34">
        <v>40.092927166722703</v>
      </c>
      <c r="T150" s="34">
        <v>42.991548586159901</v>
      </c>
      <c r="U150" s="34">
        <v>46.25750283849235</v>
      </c>
      <c r="V150" s="34">
        <v>49.050366534709902</v>
      </c>
      <c r="W150" s="34">
        <v>52.086201794207</v>
      </c>
      <c r="X150" s="34">
        <v>55.144707633256495</v>
      </c>
      <c r="Y150" s="34">
        <v>58.843782038211501</v>
      </c>
      <c r="Z150" s="34">
        <v>62.243446881920001</v>
      </c>
      <c r="AA150" s="34">
        <v>65.940564307928</v>
      </c>
    </row>
    <row r="151" spans="1:27" x14ac:dyDescent="0.35">
      <c r="A151" s="31" t="s">
        <v>123</v>
      </c>
      <c r="B151" s="31" t="s">
        <v>74</v>
      </c>
      <c r="C151" s="34">
        <v>8.674912496805149</v>
      </c>
      <c r="D151" s="34">
        <v>14.361229930967051</v>
      </c>
      <c r="E151" s="34">
        <v>16.353884905286101</v>
      </c>
      <c r="F151" s="34">
        <v>21.010307121321553</v>
      </c>
      <c r="G151" s="34">
        <v>20.8644132339954</v>
      </c>
      <c r="H151" s="34">
        <v>21.540637031234802</v>
      </c>
      <c r="I151" s="34">
        <v>23.36764648546275</v>
      </c>
      <c r="J151" s="34">
        <v>25.247812298178651</v>
      </c>
      <c r="K151" s="34">
        <v>27.420711178034502</v>
      </c>
      <c r="L151" s="34">
        <v>29.471835050940498</v>
      </c>
      <c r="M151" s="34">
        <v>31.553221281051599</v>
      </c>
      <c r="N151" s="34">
        <v>33.479871678173495</v>
      </c>
      <c r="O151" s="34">
        <v>35.629412633120999</v>
      </c>
      <c r="P151" s="34">
        <v>38.126419118851402</v>
      </c>
      <c r="Q151" s="34">
        <v>41.00594040530175</v>
      </c>
      <c r="R151" s="34">
        <v>43.986435414053503</v>
      </c>
      <c r="S151" s="34">
        <v>47.168653033137296</v>
      </c>
      <c r="T151" s="34">
        <v>50.578641218035997</v>
      </c>
      <c r="U151" s="34">
        <v>54.420610219426003</v>
      </c>
      <c r="V151" s="34">
        <v>57.704452173739497</v>
      </c>
      <c r="W151" s="34">
        <v>61.2753334367275</v>
      </c>
      <c r="X151" s="34">
        <v>64.876840563036495</v>
      </c>
      <c r="Y151" s="34">
        <v>69.227840609073496</v>
      </c>
      <c r="Z151" s="34">
        <v>73.225881926417003</v>
      </c>
      <c r="AA151" s="34">
        <v>77.580403156340012</v>
      </c>
    </row>
  </sheetData>
  <sheetProtection algorithmName="SHA-512" hashValue="/9kYIiMvj1BzLCQ2zS6jv20gdzNSliAf0voa+qdlu5iELSdBmq2V3UmIMB+ZZQhlR8Q3Mxioj+Q9vpEAbxs+jw==" saltValue="s+1MyFfGayHMYvZdEKWFnQ=="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6">
    <tabColor rgb="FFFFC000"/>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145</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c r="A2" s="30" t="s">
        <v>129</v>
      </c>
    </row>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18386</v>
      </c>
      <c r="D6" s="34">
        <v>17886</v>
      </c>
      <c r="E6" s="34">
        <v>16036</v>
      </c>
      <c r="F6" s="34">
        <v>15376</v>
      </c>
      <c r="G6" s="34">
        <v>15376</v>
      </c>
      <c r="H6" s="34">
        <v>15376</v>
      </c>
      <c r="I6" s="34">
        <v>13936</v>
      </c>
      <c r="J6" s="34">
        <v>13586</v>
      </c>
      <c r="K6" s="34">
        <v>12926</v>
      </c>
      <c r="L6" s="34">
        <v>10716</v>
      </c>
      <c r="M6" s="34">
        <v>10716</v>
      </c>
      <c r="N6" s="34">
        <v>8576</v>
      </c>
      <c r="O6" s="34">
        <v>8576</v>
      </c>
      <c r="P6" s="34">
        <v>8576</v>
      </c>
      <c r="Q6" s="34">
        <v>6366</v>
      </c>
      <c r="R6" s="34">
        <v>5666</v>
      </c>
      <c r="S6" s="34">
        <v>4556</v>
      </c>
      <c r="T6" s="34">
        <v>4191</v>
      </c>
      <c r="U6" s="34">
        <v>3826</v>
      </c>
      <c r="V6" s="34">
        <v>3826</v>
      </c>
      <c r="W6" s="34">
        <v>3826</v>
      </c>
      <c r="X6" s="34">
        <v>2422</v>
      </c>
      <c r="Y6" s="34">
        <v>2422</v>
      </c>
      <c r="Z6" s="34">
        <v>2422</v>
      </c>
      <c r="AA6" s="34">
        <v>2057</v>
      </c>
    </row>
    <row r="7" spans="1:27" x14ac:dyDescent="0.35">
      <c r="A7" s="31" t="s">
        <v>38</v>
      </c>
      <c r="B7" s="31" t="s">
        <v>68</v>
      </c>
      <c r="C7" s="34">
        <v>4775</v>
      </c>
      <c r="D7" s="34">
        <v>4775</v>
      </c>
      <c r="E7" s="34">
        <v>4775</v>
      </c>
      <c r="F7" s="34">
        <v>4775</v>
      </c>
      <c r="G7" s="34">
        <v>4775</v>
      </c>
      <c r="H7" s="34">
        <v>4412.5</v>
      </c>
      <c r="I7" s="34">
        <v>4050</v>
      </c>
      <c r="J7" s="34">
        <v>4050</v>
      </c>
      <c r="K7" s="34">
        <v>3687.5</v>
      </c>
      <c r="L7" s="34">
        <v>3325</v>
      </c>
      <c r="M7" s="34">
        <v>3325</v>
      </c>
      <c r="N7" s="34">
        <v>3325</v>
      </c>
      <c r="O7" s="34">
        <v>3325</v>
      </c>
      <c r="P7" s="34">
        <v>3325</v>
      </c>
      <c r="Q7" s="34">
        <v>3325</v>
      </c>
      <c r="R7" s="34">
        <v>3325</v>
      </c>
      <c r="S7" s="34">
        <v>3325</v>
      </c>
      <c r="T7" s="34">
        <v>3325</v>
      </c>
      <c r="U7" s="34">
        <v>3325</v>
      </c>
      <c r="V7" s="34">
        <v>3325</v>
      </c>
      <c r="W7" s="34">
        <v>3325</v>
      </c>
      <c r="X7" s="34">
        <v>2767.5</v>
      </c>
      <c r="Y7" s="34">
        <v>1662.5</v>
      </c>
      <c r="Z7" s="34">
        <v>1662.5</v>
      </c>
      <c r="AA7" s="34">
        <v>1662.5</v>
      </c>
    </row>
    <row r="8" spans="1:27" x14ac:dyDescent="0.35">
      <c r="A8" s="31" t="s">
        <v>38</v>
      </c>
      <c r="B8" s="31" t="s">
        <v>18</v>
      </c>
      <c r="C8" s="34">
        <v>3138.8989868164049</v>
      </c>
      <c r="D8" s="34">
        <v>3138.9018377863049</v>
      </c>
      <c r="E8" s="34">
        <v>2958.9020434494846</v>
      </c>
      <c r="F8" s="34">
        <v>2958.9020446755053</v>
      </c>
      <c r="G8" s="34">
        <v>2958.9020450114349</v>
      </c>
      <c r="H8" s="34">
        <v>2958.9020454755246</v>
      </c>
      <c r="I8" s="34">
        <v>2958.902045994625</v>
      </c>
      <c r="J8" s="34">
        <v>2958.9021130205751</v>
      </c>
      <c r="K8" s="34">
        <v>2958.9021497945751</v>
      </c>
      <c r="L8" s="34">
        <v>2958.9022359340347</v>
      </c>
      <c r="M8" s="34">
        <v>2958.9022455078048</v>
      </c>
      <c r="N8" s="34">
        <v>2958.9025409555647</v>
      </c>
      <c r="O8" s="34">
        <v>2958.9025586375046</v>
      </c>
      <c r="P8" s="34">
        <v>2958.9025595720045</v>
      </c>
      <c r="Q8" s="34">
        <v>2958.9025603963346</v>
      </c>
      <c r="R8" s="34">
        <v>2573.9025620432949</v>
      </c>
      <c r="S8" s="34">
        <v>2044.9029450723449</v>
      </c>
      <c r="T8" s="34">
        <v>2044.9029668169048</v>
      </c>
      <c r="U8" s="34">
        <v>1901.5030608233606</v>
      </c>
      <c r="V8" s="34">
        <v>1901.5030651841212</v>
      </c>
      <c r="W8" s="34">
        <v>1901.5031749194211</v>
      </c>
      <c r="X8" s="34">
        <v>1901.5034580995107</v>
      </c>
      <c r="Y8" s="34">
        <v>1461.5035347956812</v>
      </c>
      <c r="Z8" s="34">
        <v>1276.5045440079098</v>
      </c>
      <c r="AA8" s="34">
        <v>632.00454647459992</v>
      </c>
    </row>
    <row r="9" spans="1:27" x14ac:dyDescent="0.35">
      <c r="A9" s="31" t="s">
        <v>38</v>
      </c>
      <c r="B9" s="31" t="s">
        <v>30</v>
      </c>
      <c r="C9" s="34">
        <v>1420</v>
      </c>
      <c r="D9" s="34">
        <v>1300</v>
      </c>
      <c r="E9" s="34">
        <v>1300</v>
      </c>
      <c r="F9" s="34">
        <v>1300</v>
      </c>
      <c r="G9" s="34">
        <v>1300</v>
      </c>
      <c r="H9" s="34">
        <v>1300</v>
      </c>
      <c r="I9" s="34">
        <v>1300</v>
      </c>
      <c r="J9" s="34">
        <v>1300</v>
      </c>
      <c r="K9" s="34">
        <v>1300</v>
      </c>
      <c r="L9" s="34">
        <v>1300</v>
      </c>
      <c r="M9" s="34">
        <v>1300</v>
      </c>
      <c r="N9" s="34">
        <v>1300</v>
      </c>
      <c r="O9" s="34">
        <v>1300</v>
      </c>
      <c r="P9" s="34">
        <v>1300</v>
      </c>
      <c r="Q9" s="34">
        <v>500</v>
      </c>
      <c r="R9" s="34">
        <v>500</v>
      </c>
      <c r="S9" s="34">
        <v>500</v>
      </c>
      <c r="T9" s="34">
        <v>500</v>
      </c>
      <c r="U9" s="34">
        <v>0</v>
      </c>
      <c r="V9" s="34">
        <v>0</v>
      </c>
      <c r="W9" s="34">
        <v>0</v>
      </c>
      <c r="X9" s="34">
        <v>0</v>
      </c>
      <c r="Y9" s="34">
        <v>0</v>
      </c>
      <c r="Z9" s="34">
        <v>0</v>
      </c>
      <c r="AA9" s="34">
        <v>0</v>
      </c>
    </row>
    <row r="10" spans="1:27" x14ac:dyDescent="0.35">
      <c r="A10" s="31" t="s">
        <v>38</v>
      </c>
      <c r="B10" s="31" t="s">
        <v>63</v>
      </c>
      <c r="C10" s="34">
        <v>6712.6438077929906</v>
      </c>
      <c r="D10" s="34">
        <v>6712.6438749689696</v>
      </c>
      <c r="E10" s="34">
        <v>6712.6442822734207</v>
      </c>
      <c r="F10" s="34">
        <v>6712.6445572438906</v>
      </c>
      <c r="G10" s="34">
        <v>6712.6447015686408</v>
      </c>
      <c r="H10" s="34">
        <v>6712.644874541611</v>
      </c>
      <c r="I10" s="34">
        <v>6712.6450970500209</v>
      </c>
      <c r="J10" s="34">
        <v>6712.64534518652</v>
      </c>
      <c r="K10" s="34">
        <v>6712.6456006552198</v>
      </c>
      <c r="L10" s="34">
        <v>6306.6459138923201</v>
      </c>
      <c r="M10" s="34">
        <v>6306.6461669053506</v>
      </c>
      <c r="N10" s="34">
        <v>6072.3066005692599</v>
      </c>
      <c r="O10" s="34">
        <v>5622.3070308759598</v>
      </c>
      <c r="P10" s="34">
        <v>5505.3073695894609</v>
      </c>
      <c r="Q10" s="34">
        <v>5474.5025919003601</v>
      </c>
      <c r="R10" s="34">
        <v>5474.5029706912601</v>
      </c>
      <c r="S10" s="34">
        <v>5665.9695022229598</v>
      </c>
      <c r="T10" s="34">
        <v>5665.9698490420606</v>
      </c>
      <c r="U10" s="34">
        <v>5225.9703326558601</v>
      </c>
      <c r="V10" s="34">
        <v>5105.9707132673602</v>
      </c>
      <c r="W10" s="34">
        <v>5105.9711667717602</v>
      </c>
      <c r="X10" s="34">
        <v>5170.0442675876611</v>
      </c>
      <c r="Y10" s="34">
        <v>5468.7576241944598</v>
      </c>
      <c r="Z10" s="34">
        <v>4366.6019229971598</v>
      </c>
      <c r="AA10" s="34">
        <v>4466.9170140917604</v>
      </c>
    </row>
    <row r="11" spans="1:27" x14ac:dyDescent="0.35">
      <c r="A11" s="31" t="s">
        <v>38</v>
      </c>
      <c r="B11" s="31" t="s">
        <v>62</v>
      </c>
      <c r="C11" s="34">
        <v>7132.9000053405762</v>
      </c>
      <c r="D11" s="34">
        <v>7132.9000053405762</v>
      </c>
      <c r="E11" s="34">
        <v>7132.9000053405762</v>
      </c>
      <c r="F11" s="34">
        <v>7132.9000053405762</v>
      </c>
      <c r="G11" s="34">
        <v>7132.9000053405762</v>
      </c>
      <c r="H11" s="34">
        <v>7132.9000053405762</v>
      </c>
      <c r="I11" s="34">
        <v>7132.9000053405762</v>
      </c>
      <c r="J11" s="34">
        <v>7132.9000053405762</v>
      </c>
      <c r="K11" s="34">
        <v>7132.9000053405762</v>
      </c>
      <c r="L11" s="34">
        <v>7132.9000053405762</v>
      </c>
      <c r="M11" s="34">
        <v>7132.9000053405762</v>
      </c>
      <c r="N11" s="34">
        <v>7132.9000053405762</v>
      </c>
      <c r="O11" s="34">
        <v>7132.9000053405762</v>
      </c>
      <c r="P11" s="34">
        <v>7132.9000053405762</v>
      </c>
      <c r="Q11" s="34">
        <v>7132.9000053405762</v>
      </c>
      <c r="R11" s="34">
        <v>7132.9000053405762</v>
      </c>
      <c r="S11" s="34">
        <v>7046.5000038146973</v>
      </c>
      <c r="T11" s="34">
        <v>7046.5000038146973</v>
      </c>
      <c r="U11" s="34">
        <v>7046.5000038146973</v>
      </c>
      <c r="V11" s="34">
        <v>7046.5000038146973</v>
      </c>
      <c r="W11" s="34">
        <v>7046.5000038146973</v>
      </c>
      <c r="X11" s="34">
        <v>6980.5000038146973</v>
      </c>
      <c r="Y11" s="34">
        <v>6980.5000038146973</v>
      </c>
      <c r="Z11" s="34">
        <v>6980.5000038146973</v>
      </c>
      <c r="AA11" s="34">
        <v>6980.5000038146973</v>
      </c>
    </row>
    <row r="12" spans="1:27" x14ac:dyDescent="0.35">
      <c r="A12" s="31" t="s">
        <v>38</v>
      </c>
      <c r="B12" s="31" t="s">
        <v>66</v>
      </c>
      <c r="C12" s="34">
        <v>9211.3480110168366</v>
      </c>
      <c r="D12" s="34">
        <v>17224.562287068471</v>
      </c>
      <c r="E12" s="34">
        <v>20563.336033826123</v>
      </c>
      <c r="F12" s="34">
        <v>21751.906959087752</v>
      </c>
      <c r="G12" s="34">
        <v>22803.186121315139</v>
      </c>
      <c r="H12" s="34">
        <v>23065.025733986091</v>
      </c>
      <c r="I12" s="34">
        <v>23217.081325491537</v>
      </c>
      <c r="J12" s="34">
        <v>25427.511638013715</v>
      </c>
      <c r="K12" s="34">
        <v>26839.303859774529</v>
      </c>
      <c r="L12" s="34">
        <v>27398.321459387298</v>
      </c>
      <c r="M12" s="34">
        <v>27398.321730557836</v>
      </c>
      <c r="N12" s="34">
        <v>31115.525872450686</v>
      </c>
      <c r="O12" s="34">
        <v>31944.408163822227</v>
      </c>
      <c r="P12" s="34">
        <v>31944.410131096396</v>
      </c>
      <c r="Q12" s="34">
        <v>32115.173747386703</v>
      </c>
      <c r="R12" s="34">
        <v>32292.941974497924</v>
      </c>
      <c r="S12" s="34">
        <v>34621.580231826498</v>
      </c>
      <c r="T12" s="34">
        <v>35525.262735352277</v>
      </c>
      <c r="U12" s="34">
        <v>35494.147813039657</v>
      </c>
      <c r="V12" s="34">
        <v>34836.372856751172</v>
      </c>
      <c r="W12" s="34">
        <v>36073.827809438415</v>
      </c>
      <c r="X12" s="34">
        <v>39923.319611703453</v>
      </c>
      <c r="Y12" s="34">
        <v>39227.072896964914</v>
      </c>
      <c r="Z12" s="34">
        <v>38308.583261552871</v>
      </c>
      <c r="AA12" s="34">
        <v>36916.853569059931</v>
      </c>
    </row>
    <row r="13" spans="1:27" x14ac:dyDescent="0.35">
      <c r="A13" s="31" t="s">
        <v>38</v>
      </c>
      <c r="B13" s="31" t="s">
        <v>65</v>
      </c>
      <c r="C13" s="34">
        <v>7528.4392437485922</v>
      </c>
      <c r="D13" s="34">
        <v>8718.4392635356508</v>
      </c>
      <c r="E13" s="34">
        <v>8718.4394127770229</v>
      </c>
      <c r="F13" s="34">
        <v>9249.6209093701818</v>
      </c>
      <c r="G13" s="34">
        <v>9249.6358263197817</v>
      </c>
      <c r="H13" s="34">
        <v>13089.98759578992</v>
      </c>
      <c r="I13" s="34">
        <v>15008.920709836191</v>
      </c>
      <c r="J13" s="34">
        <v>17081.710172409392</v>
      </c>
      <c r="K13" s="34">
        <v>17105.506664608693</v>
      </c>
      <c r="L13" s="34">
        <v>18107.859864782535</v>
      </c>
      <c r="M13" s="34">
        <v>18304.317736531895</v>
      </c>
      <c r="N13" s="34">
        <v>20658.034471810191</v>
      </c>
      <c r="O13" s="34">
        <v>20658.034725516434</v>
      </c>
      <c r="P13" s="34">
        <v>20658.034764463093</v>
      </c>
      <c r="Q13" s="34">
        <v>20658.037825943695</v>
      </c>
      <c r="R13" s="34">
        <v>20537.042578096887</v>
      </c>
      <c r="S13" s="34">
        <v>26608.527608104287</v>
      </c>
      <c r="T13" s="34">
        <v>26548.129491559535</v>
      </c>
      <c r="U13" s="34">
        <v>27137.645629111037</v>
      </c>
      <c r="V13" s="34">
        <v>28976.758510661133</v>
      </c>
      <c r="W13" s="34">
        <v>30465.728531508532</v>
      </c>
      <c r="X13" s="34">
        <v>32042.842203495311</v>
      </c>
      <c r="Y13" s="34">
        <v>31689.083581117011</v>
      </c>
      <c r="Z13" s="34">
        <v>31343.943611626968</v>
      </c>
      <c r="AA13" s="34">
        <v>31248.680687813987</v>
      </c>
    </row>
    <row r="14" spans="1:27" x14ac:dyDescent="0.35">
      <c r="A14" s="31" t="s">
        <v>38</v>
      </c>
      <c r="B14" s="31" t="s">
        <v>34</v>
      </c>
      <c r="C14" s="34">
        <v>342.33969026105603</v>
      </c>
      <c r="D14" s="34">
        <v>362.341719727206</v>
      </c>
      <c r="E14" s="34">
        <v>362.34395532380603</v>
      </c>
      <c r="F14" s="34">
        <v>362.34606530800596</v>
      </c>
      <c r="G14" s="34">
        <v>362.34715496970603</v>
      </c>
      <c r="H14" s="34">
        <v>5574.7812214167043</v>
      </c>
      <c r="I14" s="34">
        <v>6930.7297125036939</v>
      </c>
      <c r="J14" s="34">
        <v>6930.7532311997065</v>
      </c>
      <c r="K14" s="34">
        <v>6930.7535512647073</v>
      </c>
      <c r="L14" s="34">
        <v>6900.7537120037059</v>
      </c>
      <c r="M14" s="34">
        <v>6900.7537507237066</v>
      </c>
      <c r="N14" s="34">
        <v>6900.7539029677064</v>
      </c>
      <c r="O14" s="34">
        <v>6845.4239035379996</v>
      </c>
      <c r="P14" s="34">
        <v>6820.4239038410005</v>
      </c>
      <c r="Q14" s="34">
        <v>6820.423904098001</v>
      </c>
      <c r="R14" s="34">
        <v>6820.4239043260004</v>
      </c>
      <c r="S14" s="34">
        <v>6820.4239046050006</v>
      </c>
      <c r="T14" s="34">
        <v>6820.4239049690004</v>
      </c>
      <c r="U14" s="34">
        <v>6820.4239055090002</v>
      </c>
      <c r="V14" s="34">
        <v>6820.4239086480002</v>
      </c>
      <c r="W14" s="34">
        <v>6820.4149402049998</v>
      </c>
      <c r="X14" s="34">
        <v>6820.4135451510001</v>
      </c>
      <c r="Y14" s="34">
        <v>6820.4113954719996</v>
      </c>
      <c r="Z14" s="34">
        <v>6820.4096786369992</v>
      </c>
      <c r="AA14" s="34">
        <v>6810.4090144459988</v>
      </c>
    </row>
    <row r="15" spans="1:27" x14ac:dyDescent="0.35">
      <c r="A15" s="31" t="s">
        <v>38</v>
      </c>
      <c r="B15" s="31" t="s">
        <v>70</v>
      </c>
      <c r="C15" s="34">
        <v>810</v>
      </c>
      <c r="D15" s="34">
        <v>810</v>
      </c>
      <c r="E15" s="34">
        <v>810</v>
      </c>
      <c r="F15" s="34">
        <v>810.04337198500002</v>
      </c>
      <c r="G15" s="34">
        <v>2850.0450809149997</v>
      </c>
      <c r="H15" s="34">
        <v>2850.0500600713003</v>
      </c>
      <c r="I15" s="34">
        <v>2850.0608397442998</v>
      </c>
      <c r="J15" s="34">
        <v>2850.0713571994993</v>
      </c>
      <c r="K15" s="34">
        <v>2850.0939118925994</v>
      </c>
      <c r="L15" s="34">
        <v>2996.6960339685002</v>
      </c>
      <c r="M15" s="34">
        <v>2996.6961521519993</v>
      </c>
      <c r="N15" s="34">
        <v>3619.8003760243987</v>
      </c>
      <c r="O15" s="34">
        <v>3619.8005292875996</v>
      </c>
      <c r="P15" s="34">
        <v>3619.8005730130003</v>
      </c>
      <c r="Q15" s="34">
        <v>3619.800826702</v>
      </c>
      <c r="R15" s="34">
        <v>3619.8009630523002</v>
      </c>
      <c r="S15" s="34">
        <v>5777.2363404385997</v>
      </c>
      <c r="T15" s="34">
        <v>5777.2368790539995</v>
      </c>
      <c r="U15" s="34">
        <v>5777.2378992129998</v>
      </c>
      <c r="V15" s="34">
        <v>5777.2387787369998</v>
      </c>
      <c r="W15" s="34">
        <v>7303.6948183689983</v>
      </c>
      <c r="X15" s="34">
        <v>7470.7879447789992</v>
      </c>
      <c r="Y15" s="34">
        <v>7470.7880315879993</v>
      </c>
      <c r="Z15" s="34">
        <v>7470.806465787</v>
      </c>
      <c r="AA15" s="34">
        <v>7470.8065204619998</v>
      </c>
    </row>
    <row r="16" spans="1:27" x14ac:dyDescent="0.35">
      <c r="A16" s="31" t="s">
        <v>38</v>
      </c>
      <c r="B16" s="31" t="s">
        <v>52</v>
      </c>
      <c r="C16" s="34">
        <v>581.81000077724343</v>
      </c>
      <c r="D16" s="34">
        <v>725.17000555991945</v>
      </c>
      <c r="E16" s="34">
        <v>1336.820008993147</v>
      </c>
      <c r="F16" s="34">
        <v>2245.3399996757494</v>
      </c>
      <c r="G16" s="34">
        <v>2500.8000230789175</v>
      </c>
      <c r="H16" s="34">
        <v>2708.9999418258644</v>
      </c>
      <c r="I16" s="34">
        <v>2853.5400080680834</v>
      </c>
      <c r="J16" s="34">
        <v>3010.3599882125827</v>
      </c>
      <c r="K16" s="34">
        <v>3185.200007915495</v>
      </c>
      <c r="L16" s="34">
        <v>3339.4999442100425</v>
      </c>
      <c r="M16" s="34">
        <v>3479.1399621963442</v>
      </c>
      <c r="N16" s="34">
        <v>3611.0999374389557</v>
      </c>
      <c r="O16" s="34">
        <v>3746.450027465813</v>
      </c>
      <c r="P16" s="34">
        <v>3897.8099899291929</v>
      </c>
      <c r="Q16" s="34">
        <v>4071.4899425506524</v>
      </c>
      <c r="R16" s="34">
        <v>4256.730011939987</v>
      </c>
      <c r="S16" s="34">
        <v>4441.0600032806287</v>
      </c>
      <c r="T16" s="34">
        <v>4639.3500280380058</v>
      </c>
      <c r="U16" s="34">
        <v>4848.569939613325</v>
      </c>
      <c r="V16" s="34">
        <v>5014.8800783157221</v>
      </c>
      <c r="W16" s="34">
        <v>5185.1698760986246</v>
      </c>
      <c r="X16" s="34">
        <v>5358.0499038696198</v>
      </c>
      <c r="Y16" s="34">
        <v>5533.8399972915486</v>
      </c>
      <c r="Z16" s="34">
        <v>5711.5400094985844</v>
      </c>
      <c r="AA16" s="34">
        <v>5892.4599466323762</v>
      </c>
    </row>
    <row r="17" spans="1:27" x14ac:dyDescent="0.35">
      <c r="A17" s="38" t="s">
        <v>127</v>
      </c>
      <c r="B17" s="38"/>
      <c r="C17" s="35">
        <v>58305.230054715408</v>
      </c>
      <c r="D17" s="35">
        <v>66888.447268699965</v>
      </c>
      <c r="E17" s="35">
        <v>68197.221777666622</v>
      </c>
      <c r="F17" s="35">
        <v>69256.9744757179</v>
      </c>
      <c r="G17" s="35">
        <v>70308.26869955557</v>
      </c>
      <c r="H17" s="35">
        <v>74047.960255133716</v>
      </c>
      <c r="I17" s="35">
        <v>74316.449183712961</v>
      </c>
      <c r="J17" s="35">
        <v>78249.66927397078</v>
      </c>
      <c r="K17" s="35">
        <v>78662.758280173599</v>
      </c>
      <c r="L17" s="35">
        <v>77245.629479336756</v>
      </c>
      <c r="M17" s="35">
        <v>77442.087884843466</v>
      </c>
      <c r="N17" s="35">
        <v>81138.669491126289</v>
      </c>
      <c r="O17" s="35">
        <v>81517.552484192696</v>
      </c>
      <c r="P17" s="35">
        <v>81400.554830061534</v>
      </c>
      <c r="Q17" s="35">
        <v>78530.516730967676</v>
      </c>
      <c r="R17" s="35">
        <v>77502.290090669936</v>
      </c>
      <c r="S17" s="35">
        <v>84368.480291040789</v>
      </c>
      <c r="T17" s="35">
        <v>84846.765046585468</v>
      </c>
      <c r="U17" s="35">
        <v>83956.766839444608</v>
      </c>
      <c r="V17" s="35">
        <v>85018.105149678478</v>
      </c>
      <c r="W17" s="35">
        <v>87744.530686452825</v>
      </c>
      <c r="X17" s="35">
        <v>91207.709544700629</v>
      </c>
      <c r="Y17" s="35">
        <v>88911.417640886764</v>
      </c>
      <c r="Z17" s="35">
        <v>86360.633343999609</v>
      </c>
      <c r="AA17" s="35">
        <v>83964.455821254975</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10260</v>
      </c>
      <c r="D20" s="34">
        <v>9760</v>
      </c>
      <c r="E20" s="34">
        <v>8260</v>
      </c>
      <c r="F20" s="34">
        <v>7600</v>
      </c>
      <c r="G20" s="34">
        <v>7600</v>
      </c>
      <c r="H20" s="34">
        <v>7600</v>
      </c>
      <c r="I20" s="34">
        <v>6160</v>
      </c>
      <c r="J20" s="34">
        <v>6160</v>
      </c>
      <c r="K20" s="34">
        <v>5500</v>
      </c>
      <c r="L20" s="34">
        <v>4130</v>
      </c>
      <c r="M20" s="34">
        <v>4130</v>
      </c>
      <c r="N20" s="34">
        <v>2690</v>
      </c>
      <c r="O20" s="34">
        <v>2690</v>
      </c>
      <c r="P20" s="34">
        <v>2690</v>
      </c>
      <c r="Q20" s="34">
        <v>1320</v>
      </c>
      <c r="R20" s="34">
        <v>1320</v>
      </c>
      <c r="S20" s="34">
        <v>660</v>
      </c>
      <c r="T20" s="34">
        <v>660</v>
      </c>
      <c r="U20" s="34">
        <v>660</v>
      </c>
      <c r="V20" s="34">
        <v>660</v>
      </c>
      <c r="W20" s="34">
        <v>660</v>
      </c>
      <c r="X20" s="34">
        <v>0</v>
      </c>
      <c r="Y20" s="34">
        <v>0</v>
      </c>
      <c r="Z20" s="34">
        <v>0</v>
      </c>
      <c r="AA20" s="34">
        <v>0</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624.99899291992097</v>
      </c>
      <c r="D22" s="34">
        <v>624.99963909502094</v>
      </c>
      <c r="E22" s="34">
        <v>624.99975301572101</v>
      </c>
      <c r="F22" s="34">
        <v>624.99975366712101</v>
      </c>
      <c r="G22" s="34">
        <v>624.999753720321</v>
      </c>
      <c r="H22" s="34">
        <v>624.99975377426097</v>
      </c>
      <c r="I22" s="34">
        <v>624.99975386422102</v>
      </c>
      <c r="J22" s="34">
        <v>624.99975412762092</v>
      </c>
      <c r="K22" s="34">
        <v>624.99975520202099</v>
      </c>
      <c r="L22" s="34">
        <v>624.99975906429097</v>
      </c>
      <c r="M22" s="34">
        <v>624.99975958798098</v>
      </c>
      <c r="N22" s="34">
        <v>624.99987709452091</v>
      </c>
      <c r="O22" s="34">
        <v>624.99987978267097</v>
      </c>
      <c r="P22" s="34">
        <v>624.99987996962102</v>
      </c>
      <c r="Q22" s="34">
        <v>624.99988012039091</v>
      </c>
      <c r="R22" s="34">
        <v>624.99988030572092</v>
      </c>
      <c r="S22" s="34">
        <v>625.00006093322099</v>
      </c>
      <c r="T22" s="34">
        <v>625.00006186332098</v>
      </c>
      <c r="U22" s="34">
        <v>625.00006280072091</v>
      </c>
      <c r="V22" s="34">
        <v>625.00006307302101</v>
      </c>
      <c r="W22" s="34">
        <v>625.00006400592099</v>
      </c>
      <c r="X22" s="34">
        <v>625.00020218062093</v>
      </c>
      <c r="Y22" s="34">
        <v>185.00020320182099</v>
      </c>
      <c r="Z22" s="34">
        <v>1.2104701E-3</v>
      </c>
      <c r="AA22" s="34">
        <v>1.2107325999999999E-3</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1438.0013109748202</v>
      </c>
      <c r="D24" s="34">
        <v>1438.0013256004599</v>
      </c>
      <c r="E24" s="34">
        <v>1438.001562699</v>
      </c>
      <c r="F24" s="34">
        <v>1438.0017205039999</v>
      </c>
      <c r="G24" s="34">
        <v>1438.0017574755002</v>
      </c>
      <c r="H24" s="34">
        <v>1438.0017915660001</v>
      </c>
      <c r="I24" s="34">
        <v>1438.0018384284001</v>
      </c>
      <c r="J24" s="34">
        <v>1438.0018874458301</v>
      </c>
      <c r="K24" s="34">
        <v>1438.0019361309498</v>
      </c>
      <c r="L24" s="34">
        <v>1438.0020030640401</v>
      </c>
      <c r="M24" s="34">
        <v>1438.0020656344</v>
      </c>
      <c r="N24" s="34">
        <v>1438.0022127273999</v>
      </c>
      <c r="O24" s="34">
        <v>1438.0023641565999</v>
      </c>
      <c r="P24" s="34">
        <v>1438.0024659404</v>
      </c>
      <c r="Q24" s="34">
        <v>1487.1974333875999</v>
      </c>
      <c r="R24" s="34">
        <v>1487.1975075874</v>
      </c>
      <c r="S24" s="34">
        <v>1678.6628221645999</v>
      </c>
      <c r="T24" s="34">
        <v>1678.6629278396999</v>
      </c>
      <c r="U24" s="34">
        <v>1678.6630946498999</v>
      </c>
      <c r="V24" s="34">
        <v>1678.6631912897001</v>
      </c>
      <c r="W24" s="34">
        <v>1678.6632976301</v>
      </c>
      <c r="X24" s="34">
        <v>1836.7360752246</v>
      </c>
      <c r="Y24" s="34">
        <v>2135.4487715834998</v>
      </c>
      <c r="Z24" s="34">
        <v>1597.8523434795002</v>
      </c>
      <c r="AA24" s="34">
        <v>1698.1672696043001</v>
      </c>
    </row>
    <row r="25" spans="1:27" s="30" customFormat="1" x14ac:dyDescent="0.35">
      <c r="A25" s="31" t="s">
        <v>119</v>
      </c>
      <c r="B25" s="31" t="s">
        <v>62</v>
      </c>
      <c r="C25" s="34">
        <v>2525</v>
      </c>
      <c r="D25" s="34">
        <v>2525</v>
      </c>
      <c r="E25" s="34">
        <v>2525</v>
      </c>
      <c r="F25" s="34">
        <v>2525</v>
      </c>
      <c r="G25" s="34">
        <v>2525</v>
      </c>
      <c r="H25" s="34">
        <v>2525</v>
      </c>
      <c r="I25" s="34">
        <v>2525</v>
      </c>
      <c r="J25" s="34">
        <v>2525</v>
      </c>
      <c r="K25" s="34">
        <v>2525</v>
      </c>
      <c r="L25" s="34">
        <v>2525</v>
      </c>
      <c r="M25" s="34">
        <v>2525</v>
      </c>
      <c r="N25" s="34">
        <v>2525</v>
      </c>
      <c r="O25" s="34">
        <v>2525</v>
      </c>
      <c r="P25" s="34">
        <v>2525</v>
      </c>
      <c r="Q25" s="34">
        <v>2525</v>
      </c>
      <c r="R25" s="34">
        <v>2525</v>
      </c>
      <c r="S25" s="34">
        <v>2525</v>
      </c>
      <c r="T25" s="34">
        <v>2525</v>
      </c>
      <c r="U25" s="34">
        <v>2525</v>
      </c>
      <c r="V25" s="34">
        <v>2525</v>
      </c>
      <c r="W25" s="34">
        <v>2525</v>
      </c>
      <c r="X25" s="34">
        <v>2525</v>
      </c>
      <c r="Y25" s="34">
        <v>2525</v>
      </c>
      <c r="Z25" s="34">
        <v>2525</v>
      </c>
      <c r="AA25" s="34">
        <v>2525</v>
      </c>
    </row>
    <row r="26" spans="1:27" s="30" customFormat="1" x14ac:dyDescent="0.35">
      <c r="A26" s="31" t="s">
        <v>119</v>
      </c>
      <c r="B26" s="31" t="s">
        <v>66</v>
      </c>
      <c r="C26" s="34">
        <v>1902.4500007629379</v>
      </c>
      <c r="D26" s="34">
        <v>4290.0241102244036</v>
      </c>
      <c r="E26" s="34">
        <v>5729.2536649453841</v>
      </c>
      <c r="F26" s="34">
        <v>5729.2600150048938</v>
      </c>
      <c r="G26" s="34">
        <v>5729.2633535329951</v>
      </c>
      <c r="H26" s="34">
        <v>5729.2711176638941</v>
      </c>
      <c r="I26" s="34">
        <v>5729.2717668992946</v>
      </c>
      <c r="J26" s="34">
        <v>5752.3237425575962</v>
      </c>
      <c r="K26" s="34">
        <v>6178.6893816497932</v>
      </c>
      <c r="L26" s="34">
        <v>6325.4134679416929</v>
      </c>
      <c r="M26" s="34">
        <v>6325.4135234937958</v>
      </c>
      <c r="N26" s="34">
        <v>7139.3760758536946</v>
      </c>
      <c r="O26" s="34">
        <v>7667.5314041730944</v>
      </c>
      <c r="P26" s="34">
        <v>7667.5314124911947</v>
      </c>
      <c r="Q26" s="34">
        <v>7667.531492043594</v>
      </c>
      <c r="R26" s="34">
        <v>7621.0315238049934</v>
      </c>
      <c r="S26" s="34">
        <v>7351.0317582565958</v>
      </c>
      <c r="T26" s="34">
        <v>7148.5520138918555</v>
      </c>
      <c r="U26" s="34">
        <v>7148.5551479758551</v>
      </c>
      <c r="V26" s="34">
        <v>6788.0792565101574</v>
      </c>
      <c r="W26" s="34">
        <v>7806.2388039190964</v>
      </c>
      <c r="X26" s="34">
        <v>8090.6435337430958</v>
      </c>
      <c r="Y26" s="34">
        <v>7795.6635933068637</v>
      </c>
      <c r="Z26" s="34">
        <v>7795.663607888664</v>
      </c>
      <c r="AA26" s="34">
        <v>7795.6636306325645</v>
      </c>
    </row>
    <row r="27" spans="1:27" s="30" customFormat="1" x14ac:dyDescent="0.35">
      <c r="A27" s="31" t="s">
        <v>119</v>
      </c>
      <c r="B27" s="31" t="s">
        <v>65</v>
      </c>
      <c r="C27" s="34">
        <v>4055.8200702554486</v>
      </c>
      <c r="D27" s="34">
        <v>4435.8200859164281</v>
      </c>
      <c r="E27" s="34">
        <v>4435.8201140785786</v>
      </c>
      <c r="F27" s="34">
        <v>4967.0002344277991</v>
      </c>
      <c r="G27" s="34">
        <v>4967.0026057953382</v>
      </c>
      <c r="H27" s="34">
        <v>7732.5862880066779</v>
      </c>
      <c r="I27" s="34">
        <v>9105.5572077503784</v>
      </c>
      <c r="J27" s="34">
        <v>10493.484948793279</v>
      </c>
      <c r="K27" s="34">
        <v>10517.280116813978</v>
      </c>
      <c r="L27" s="34">
        <v>11291.501750699379</v>
      </c>
      <c r="M27" s="34">
        <v>11291.501764146878</v>
      </c>
      <c r="N27" s="34">
        <v>12150.53698163718</v>
      </c>
      <c r="O27" s="34">
        <v>12150.53703262138</v>
      </c>
      <c r="P27" s="34">
        <v>12150.53704283908</v>
      </c>
      <c r="Q27" s="34">
        <v>12150.53736978318</v>
      </c>
      <c r="R27" s="34">
        <v>12150.537514929678</v>
      </c>
      <c r="S27" s="34">
        <v>14733.909544106378</v>
      </c>
      <c r="T27" s="34">
        <v>14673.505616863022</v>
      </c>
      <c r="U27" s="34">
        <v>15263.016464825623</v>
      </c>
      <c r="V27" s="34">
        <v>15263.016650689024</v>
      </c>
      <c r="W27" s="34">
        <v>16203.03957648192</v>
      </c>
      <c r="X27" s="34">
        <v>16101.016907486444</v>
      </c>
      <c r="Y27" s="34">
        <v>16028.017505616046</v>
      </c>
      <c r="Z27" s="34">
        <v>16028.017508939745</v>
      </c>
      <c r="AA27" s="34">
        <v>16028.017517595745</v>
      </c>
    </row>
    <row r="28" spans="1:27" s="30" customFormat="1" x14ac:dyDescent="0.35">
      <c r="A28" s="31" t="s">
        <v>119</v>
      </c>
      <c r="B28" s="31" t="s">
        <v>34</v>
      </c>
      <c r="C28" s="34">
        <v>5.5178277000000001E-3</v>
      </c>
      <c r="D28" s="34">
        <v>6.4096928999999806E-3</v>
      </c>
      <c r="E28" s="34">
        <v>7.8901744999999787E-3</v>
      </c>
      <c r="F28" s="34">
        <v>9.5615941999999919E-3</v>
      </c>
      <c r="G28" s="34">
        <v>9.7383385999999898E-3</v>
      </c>
      <c r="H28" s="34">
        <v>2076.0628581030001</v>
      </c>
      <c r="I28" s="34">
        <v>3396.6928726079987</v>
      </c>
      <c r="J28" s="34">
        <v>3396.6941160659999</v>
      </c>
      <c r="K28" s="34">
        <v>3396.69429885</v>
      </c>
      <c r="L28" s="34">
        <v>3396.6944271150001</v>
      </c>
      <c r="M28" s="34">
        <v>3396.6944503979998</v>
      </c>
      <c r="N28" s="34">
        <v>3396.6946010900001</v>
      </c>
      <c r="O28" s="34">
        <v>3396.6946013459997</v>
      </c>
      <c r="P28" s="34">
        <v>3396.694601526</v>
      </c>
      <c r="Q28" s="34">
        <v>3396.6946016879997</v>
      </c>
      <c r="R28" s="34">
        <v>3396.69460183</v>
      </c>
      <c r="S28" s="34">
        <v>3396.6946019940001</v>
      </c>
      <c r="T28" s="34">
        <v>3396.6946022100001</v>
      </c>
      <c r="U28" s="34">
        <v>3396.6946025140001</v>
      </c>
      <c r="V28" s="34">
        <v>3396.6946035179999</v>
      </c>
      <c r="W28" s="34">
        <v>3396.689450716</v>
      </c>
      <c r="X28" s="34">
        <v>3396.6889961430002</v>
      </c>
      <c r="Y28" s="34">
        <v>3396.6875217269999</v>
      </c>
      <c r="Z28" s="34">
        <v>3396.6861565069994</v>
      </c>
      <c r="AA28" s="34">
        <v>3396.6860878769999</v>
      </c>
    </row>
    <row r="29" spans="1:27" s="30" customFormat="1" x14ac:dyDescent="0.35">
      <c r="A29" s="31" t="s">
        <v>119</v>
      </c>
      <c r="B29" s="31" t="s">
        <v>70</v>
      </c>
      <c r="C29" s="34">
        <v>240</v>
      </c>
      <c r="D29" s="34">
        <v>240</v>
      </c>
      <c r="E29" s="34">
        <v>240</v>
      </c>
      <c r="F29" s="34">
        <v>240.02910472010001</v>
      </c>
      <c r="G29" s="34">
        <v>2280.0291098182001</v>
      </c>
      <c r="H29" s="34">
        <v>2280.0313391124</v>
      </c>
      <c r="I29" s="34">
        <v>2280.0330443669</v>
      </c>
      <c r="J29" s="34">
        <v>2280.0352322970994</v>
      </c>
      <c r="K29" s="34">
        <v>2280.041136111</v>
      </c>
      <c r="L29" s="34">
        <v>2286.763845297</v>
      </c>
      <c r="M29" s="34">
        <v>2286.7638829580001</v>
      </c>
      <c r="N29" s="34">
        <v>2557.3160203990001</v>
      </c>
      <c r="O29" s="34">
        <v>2557.3160620299996</v>
      </c>
      <c r="P29" s="34">
        <v>2557.316072266</v>
      </c>
      <c r="Q29" s="34">
        <v>2557.316278242</v>
      </c>
      <c r="R29" s="34">
        <v>2557.3163150660002</v>
      </c>
      <c r="S29" s="34">
        <v>3658.0313469559997</v>
      </c>
      <c r="T29" s="34">
        <v>3658.0314310619997</v>
      </c>
      <c r="U29" s="34">
        <v>3658.0316582730002</v>
      </c>
      <c r="V29" s="34">
        <v>3658.0318550390002</v>
      </c>
      <c r="W29" s="34">
        <v>3658.047408681</v>
      </c>
      <c r="X29" s="34">
        <v>3658.0475131920002</v>
      </c>
      <c r="Y29" s="34">
        <v>3658.0475234240002</v>
      </c>
      <c r="Z29" s="34">
        <v>3658.0477257070002</v>
      </c>
      <c r="AA29" s="34">
        <v>3658.0477389920002</v>
      </c>
    </row>
    <row r="30" spans="1:27" s="30" customFormat="1" x14ac:dyDescent="0.35">
      <c r="A30" s="31" t="s">
        <v>119</v>
      </c>
      <c r="B30" s="31" t="s">
        <v>52</v>
      </c>
      <c r="C30" s="34">
        <v>238.6299976110457</v>
      </c>
      <c r="D30" s="34">
        <v>301.40000319480828</v>
      </c>
      <c r="E30" s="34">
        <v>557.77000975608735</v>
      </c>
      <c r="F30" s="34">
        <v>940.54999494552612</v>
      </c>
      <c r="G30" s="34">
        <v>1046.4800271987915</v>
      </c>
      <c r="H30" s="34">
        <v>1131.6399831771841</v>
      </c>
      <c r="I30" s="34">
        <v>1188.7900004386895</v>
      </c>
      <c r="J30" s="34">
        <v>1250.4699811935418</v>
      </c>
      <c r="K30" s="34">
        <v>1319.8300051689134</v>
      </c>
      <c r="L30" s="34">
        <v>1377.3399710655124</v>
      </c>
      <c r="M30" s="34">
        <v>1428.2799692153878</v>
      </c>
      <c r="N30" s="34">
        <v>1475.4899520873946</v>
      </c>
      <c r="O30" s="34">
        <v>1523.5200500488215</v>
      </c>
      <c r="P30" s="34">
        <v>1575.7700424194293</v>
      </c>
      <c r="Q30" s="34">
        <v>1637.6599483489931</v>
      </c>
      <c r="R30" s="34">
        <v>1703.4800119399938</v>
      </c>
      <c r="S30" s="34">
        <v>1768.2899684905972</v>
      </c>
      <c r="T30" s="34">
        <v>1837.9099798202431</v>
      </c>
      <c r="U30" s="34">
        <v>1910.5500040054235</v>
      </c>
      <c r="V30" s="34">
        <v>1964.3000078201212</v>
      </c>
      <c r="W30" s="34">
        <v>2018.5299377441347</v>
      </c>
      <c r="X30" s="34">
        <v>2073.8599624633757</v>
      </c>
      <c r="Y30" s="34">
        <v>2130.0499963760335</v>
      </c>
      <c r="Z30" s="34">
        <v>2186.4899835586498</v>
      </c>
      <c r="AA30" s="34">
        <v>2243.4099359512302</v>
      </c>
    </row>
    <row r="31" spans="1:27" s="30" customFormat="1" x14ac:dyDescent="0.35">
      <c r="A31" s="38" t="s">
        <v>127</v>
      </c>
      <c r="B31" s="38"/>
      <c r="C31" s="35">
        <v>20806.270374913129</v>
      </c>
      <c r="D31" s="35">
        <v>23073.845160836314</v>
      </c>
      <c r="E31" s="35">
        <v>23013.075094738684</v>
      </c>
      <c r="F31" s="35">
        <v>22884.261723603817</v>
      </c>
      <c r="G31" s="35">
        <v>22884.267470524152</v>
      </c>
      <c r="H31" s="35">
        <v>25649.858951010832</v>
      </c>
      <c r="I31" s="35">
        <v>25582.830566942295</v>
      </c>
      <c r="J31" s="35">
        <v>26993.810332924324</v>
      </c>
      <c r="K31" s="35">
        <v>26783.971189796743</v>
      </c>
      <c r="L31" s="35">
        <v>26334.916980769402</v>
      </c>
      <c r="M31" s="35">
        <v>26334.917112863055</v>
      </c>
      <c r="N31" s="35">
        <v>26567.915147312793</v>
      </c>
      <c r="O31" s="35">
        <v>27096.070680733745</v>
      </c>
      <c r="P31" s="35">
        <v>27096.070801240297</v>
      </c>
      <c r="Q31" s="35">
        <v>25775.266175334764</v>
      </c>
      <c r="R31" s="35">
        <v>25728.766426627793</v>
      </c>
      <c r="S31" s="35">
        <v>27573.604185460797</v>
      </c>
      <c r="T31" s="35">
        <v>27310.720620457898</v>
      </c>
      <c r="U31" s="35">
        <v>27900.2347702521</v>
      </c>
      <c r="V31" s="35">
        <v>27539.759161561902</v>
      </c>
      <c r="W31" s="35">
        <v>29497.941742037037</v>
      </c>
      <c r="X31" s="35">
        <v>29178.396718634758</v>
      </c>
      <c r="Y31" s="35">
        <v>28669.130073708227</v>
      </c>
      <c r="Z31" s="35">
        <v>27946.534670778012</v>
      </c>
      <c r="AA31" s="35">
        <v>28046.849628565207</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8126</v>
      </c>
      <c r="D34" s="34">
        <v>8126</v>
      </c>
      <c r="E34" s="34">
        <v>7776</v>
      </c>
      <c r="F34" s="34">
        <v>7776</v>
      </c>
      <c r="G34" s="34">
        <v>7776</v>
      </c>
      <c r="H34" s="34">
        <v>7776</v>
      </c>
      <c r="I34" s="34">
        <v>7776</v>
      </c>
      <c r="J34" s="34">
        <v>7426</v>
      </c>
      <c r="K34" s="34">
        <v>7426</v>
      </c>
      <c r="L34" s="34">
        <v>6586</v>
      </c>
      <c r="M34" s="34">
        <v>6586</v>
      </c>
      <c r="N34" s="34">
        <v>5886</v>
      </c>
      <c r="O34" s="34">
        <v>5886</v>
      </c>
      <c r="P34" s="34">
        <v>5886</v>
      </c>
      <c r="Q34" s="34">
        <v>5046</v>
      </c>
      <c r="R34" s="34">
        <v>4346</v>
      </c>
      <c r="S34" s="34">
        <v>3896</v>
      </c>
      <c r="T34" s="34">
        <v>3531</v>
      </c>
      <c r="U34" s="34">
        <v>3166</v>
      </c>
      <c r="V34" s="34">
        <v>3166</v>
      </c>
      <c r="W34" s="34">
        <v>3166</v>
      </c>
      <c r="X34" s="34">
        <v>2422</v>
      </c>
      <c r="Y34" s="34">
        <v>2422</v>
      </c>
      <c r="Z34" s="34">
        <v>2422</v>
      </c>
      <c r="AA34" s="34">
        <v>2057</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1596.8999938964839</v>
      </c>
      <c r="D36" s="34">
        <v>1596.9006281759839</v>
      </c>
      <c r="E36" s="34">
        <v>1596.9006284025838</v>
      </c>
      <c r="F36" s="34">
        <v>1596.900628547884</v>
      </c>
      <c r="G36" s="34">
        <v>1596.9006286165838</v>
      </c>
      <c r="H36" s="34">
        <v>1596.9006286738838</v>
      </c>
      <c r="I36" s="34">
        <v>1596.9006287606339</v>
      </c>
      <c r="J36" s="34">
        <v>1596.9006289734339</v>
      </c>
      <c r="K36" s="34">
        <v>1596.900629411454</v>
      </c>
      <c r="L36" s="34">
        <v>1596.9006345229839</v>
      </c>
      <c r="M36" s="34">
        <v>1596.9006430373838</v>
      </c>
      <c r="N36" s="34">
        <v>1596.9006664617339</v>
      </c>
      <c r="O36" s="34">
        <v>1596.900679420444</v>
      </c>
      <c r="P36" s="34">
        <v>1596.9006796555839</v>
      </c>
      <c r="Q36" s="34">
        <v>1596.900680000384</v>
      </c>
      <c r="R36" s="34">
        <v>1211.900680781514</v>
      </c>
      <c r="S36" s="34">
        <v>1211.9007887625839</v>
      </c>
      <c r="T36" s="34">
        <v>1211.9007890085838</v>
      </c>
      <c r="U36" s="34">
        <v>1068.50079553504</v>
      </c>
      <c r="V36" s="34">
        <v>1068.5007966349001</v>
      </c>
      <c r="W36" s="34">
        <v>1068.5007991924001</v>
      </c>
      <c r="X36" s="34">
        <v>1068.5008385927599</v>
      </c>
      <c r="Y36" s="34">
        <v>1068.5008388919</v>
      </c>
      <c r="Z36" s="34">
        <v>1068.50083924056</v>
      </c>
      <c r="AA36" s="34">
        <v>424.0008398164</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1909.0006341798601</v>
      </c>
      <c r="D38" s="34">
        <v>1909.0006503975601</v>
      </c>
      <c r="E38" s="34">
        <v>1909.0006833831401</v>
      </c>
      <c r="F38" s="34">
        <v>1909.0007203634</v>
      </c>
      <c r="G38" s="34">
        <v>1909.0007396068499</v>
      </c>
      <c r="H38" s="34">
        <v>1909.0007741611</v>
      </c>
      <c r="I38" s="34">
        <v>1909.0008164041001</v>
      </c>
      <c r="J38" s="34">
        <v>1909.0008671031701</v>
      </c>
      <c r="K38" s="34">
        <v>1909.0009169176301</v>
      </c>
      <c r="L38" s="34">
        <v>1909.0009730112999</v>
      </c>
      <c r="M38" s="34">
        <v>1909.0010296778</v>
      </c>
      <c r="N38" s="34">
        <v>1909.0010915724999</v>
      </c>
      <c r="O38" s="34">
        <v>1629.0011608914001</v>
      </c>
      <c r="P38" s="34">
        <v>1512.0012183116</v>
      </c>
      <c r="Q38" s="34">
        <v>1512.0012883785</v>
      </c>
      <c r="R38" s="34">
        <v>1512.0013679408</v>
      </c>
      <c r="S38" s="34">
        <v>1512.0022817818001</v>
      </c>
      <c r="T38" s="34">
        <v>1512.0022852928</v>
      </c>
      <c r="U38" s="34">
        <v>1512.0022899143</v>
      </c>
      <c r="V38" s="34">
        <v>1512.0022950298001</v>
      </c>
      <c r="W38" s="34">
        <v>1512.0023013016</v>
      </c>
      <c r="X38" s="34">
        <v>1512.0023087733</v>
      </c>
      <c r="Y38" s="34">
        <v>1512.0023173376001</v>
      </c>
      <c r="Z38" s="34">
        <v>1369.0023305283</v>
      </c>
      <c r="AA38" s="34">
        <v>1369.0023683029999</v>
      </c>
    </row>
    <row r="39" spans="1:27" s="30" customFormat="1" x14ac:dyDescent="0.35">
      <c r="A39" s="31" t="s">
        <v>120</v>
      </c>
      <c r="B39" s="31" t="s">
        <v>62</v>
      </c>
      <c r="C39" s="34">
        <v>152.40000152587891</v>
      </c>
      <c r="D39" s="34">
        <v>152.40000152587891</v>
      </c>
      <c r="E39" s="34">
        <v>152.40000152587891</v>
      </c>
      <c r="F39" s="34">
        <v>152.40000152587891</v>
      </c>
      <c r="G39" s="34">
        <v>152.40000152587891</v>
      </c>
      <c r="H39" s="34">
        <v>152.40000152587891</v>
      </c>
      <c r="I39" s="34">
        <v>152.40000152587891</v>
      </c>
      <c r="J39" s="34">
        <v>152.40000152587891</v>
      </c>
      <c r="K39" s="34">
        <v>152.40000152587891</v>
      </c>
      <c r="L39" s="34">
        <v>152.40000152587891</v>
      </c>
      <c r="M39" s="34">
        <v>152.40000152587891</v>
      </c>
      <c r="N39" s="34">
        <v>152.40000152587891</v>
      </c>
      <c r="O39" s="34">
        <v>152.40000152587891</v>
      </c>
      <c r="P39" s="34">
        <v>152.40000152587891</v>
      </c>
      <c r="Q39" s="34">
        <v>152.40000152587891</v>
      </c>
      <c r="R39" s="34">
        <v>152.40000152587891</v>
      </c>
      <c r="S39" s="34">
        <v>66</v>
      </c>
      <c r="T39" s="34">
        <v>66</v>
      </c>
      <c r="U39" s="34">
        <v>66</v>
      </c>
      <c r="V39" s="34">
        <v>66</v>
      </c>
      <c r="W39" s="34">
        <v>66</v>
      </c>
      <c r="X39" s="34">
        <v>0</v>
      </c>
      <c r="Y39" s="34">
        <v>0</v>
      </c>
      <c r="Z39" s="34">
        <v>0</v>
      </c>
      <c r="AA39" s="34">
        <v>0</v>
      </c>
    </row>
    <row r="40" spans="1:27" s="30" customFormat="1" x14ac:dyDescent="0.35">
      <c r="A40" s="31" t="s">
        <v>120</v>
      </c>
      <c r="B40" s="31" t="s">
        <v>66</v>
      </c>
      <c r="C40" s="34">
        <v>648.40802001953</v>
      </c>
      <c r="D40" s="34">
        <v>5048.41238853513</v>
      </c>
      <c r="E40" s="34">
        <v>5655.97712129713</v>
      </c>
      <c r="F40" s="34">
        <v>6137.9469453722295</v>
      </c>
      <c r="G40" s="34">
        <v>7189.1789316559298</v>
      </c>
      <c r="H40" s="34">
        <v>7312.1231088359291</v>
      </c>
      <c r="I40" s="34">
        <v>7312.1231239998297</v>
      </c>
      <c r="J40" s="34">
        <v>7972.8025344689313</v>
      </c>
      <c r="K40" s="34">
        <v>8356.9645961807291</v>
      </c>
      <c r="L40" s="34">
        <v>8541.3713649603305</v>
      </c>
      <c r="M40" s="34">
        <v>8541.3714800891339</v>
      </c>
      <c r="N40" s="34">
        <v>10087.885461965929</v>
      </c>
      <c r="O40" s="34">
        <v>10548.505176794928</v>
      </c>
      <c r="P40" s="34">
        <v>10548.506754105132</v>
      </c>
      <c r="Q40" s="34">
        <v>10871.170241308027</v>
      </c>
      <c r="R40" s="34">
        <v>11280.238298949831</v>
      </c>
      <c r="S40" s="34">
        <v>13304.739205684829</v>
      </c>
      <c r="T40" s="34">
        <v>13304.752742109131</v>
      </c>
      <c r="U40" s="34">
        <v>13304.75277143363</v>
      </c>
      <c r="V40" s="34">
        <v>13304.75339718513</v>
      </c>
      <c r="W40" s="34">
        <v>13304.763385750231</v>
      </c>
      <c r="X40" s="34">
        <v>14323.736118866633</v>
      </c>
      <c r="Y40" s="34">
        <v>14365.364577378537</v>
      </c>
      <c r="Z40" s="34">
        <v>13912.4746031707</v>
      </c>
      <c r="AA40" s="34">
        <v>13912.474635947001</v>
      </c>
    </row>
    <row r="41" spans="1:27" s="30" customFormat="1" x14ac:dyDescent="0.35">
      <c r="A41" s="31" t="s">
        <v>120</v>
      </c>
      <c r="B41" s="31" t="s">
        <v>65</v>
      </c>
      <c r="C41" s="34">
        <v>2130.0641131330945</v>
      </c>
      <c r="D41" s="34">
        <v>2940.0641139387649</v>
      </c>
      <c r="E41" s="34">
        <v>2940.0641152095645</v>
      </c>
      <c r="F41" s="34">
        <v>2940.0641295139048</v>
      </c>
      <c r="G41" s="34">
        <v>2940.0641596759347</v>
      </c>
      <c r="H41" s="34">
        <v>2965.8443284027649</v>
      </c>
      <c r="I41" s="34">
        <v>2965.8446580993345</v>
      </c>
      <c r="J41" s="34">
        <v>3465.6694973056356</v>
      </c>
      <c r="K41" s="34">
        <v>3465.669554549534</v>
      </c>
      <c r="L41" s="34">
        <v>3693.8005054166747</v>
      </c>
      <c r="M41" s="34">
        <v>3890.2583474104354</v>
      </c>
      <c r="N41" s="34">
        <v>5384.9176999128331</v>
      </c>
      <c r="O41" s="34">
        <v>5384.9178636654751</v>
      </c>
      <c r="P41" s="34">
        <v>5384.9178785252343</v>
      </c>
      <c r="Q41" s="34">
        <v>5384.9181014669357</v>
      </c>
      <c r="R41" s="34">
        <v>5263.9205687109343</v>
      </c>
      <c r="S41" s="34">
        <v>6601.9969892114341</v>
      </c>
      <c r="T41" s="34">
        <v>6602.0000634214348</v>
      </c>
      <c r="U41" s="34">
        <v>6602.0001435211352</v>
      </c>
      <c r="V41" s="34">
        <v>8441.1126140932338</v>
      </c>
      <c r="W41" s="34">
        <v>8704.9503775945323</v>
      </c>
      <c r="X41" s="34">
        <v>9885.7674102655892</v>
      </c>
      <c r="Y41" s="34">
        <v>9732.7674266223912</v>
      </c>
      <c r="Z41" s="34">
        <v>9634.627445335942</v>
      </c>
      <c r="AA41" s="34">
        <v>9570.4674981037315</v>
      </c>
    </row>
    <row r="42" spans="1:27" s="30" customFormat="1" x14ac:dyDescent="0.35">
      <c r="A42" s="31" t="s">
        <v>120</v>
      </c>
      <c r="B42" s="31" t="s">
        <v>34</v>
      </c>
      <c r="C42" s="34">
        <v>102.0010029593</v>
      </c>
      <c r="D42" s="34">
        <v>122.0012913524</v>
      </c>
      <c r="E42" s="34">
        <v>122.0015629998</v>
      </c>
      <c r="F42" s="34">
        <v>122.0016918888</v>
      </c>
      <c r="G42" s="34">
        <v>122.0019841997</v>
      </c>
      <c r="H42" s="34">
        <v>1786.0253</v>
      </c>
      <c r="I42" s="34">
        <v>1821.3429999999901</v>
      </c>
      <c r="J42" s="34">
        <v>1821.3434999999999</v>
      </c>
      <c r="K42" s="34">
        <v>1821.3434999999999</v>
      </c>
      <c r="L42" s="34">
        <v>1821.3434999999999</v>
      </c>
      <c r="M42" s="34">
        <v>1821.3434999999999</v>
      </c>
      <c r="N42" s="34">
        <v>1821.3434999999999</v>
      </c>
      <c r="O42" s="34">
        <v>1821.3434999999999</v>
      </c>
      <c r="P42" s="34">
        <v>1821.3434999999999</v>
      </c>
      <c r="Q42" s="34">
        <v>1821.3434999999999</v>
      </c>
      <c r="R42" s="34">
        <v>1821.3434999999999</v>
      </c>
      <c r="S42" s="34">
        <v>1821.3434999999999</v>
      </c>
      <c r="T42" s="34">
        <v>1821.3434999999999</v>
      </c>
      <c r="U42" s="34">
        <v>1821.3434999999999</v>
      </c>
      <c r="V42" s="34">
        <v>1821.3434999999999</v>
      </c>
      <c r="W42" s="34">
        <v>1821.3426999999999</v>
      </c>
      <c r="X42" s="34">
        <v>1821.3423</v>
      </c>
      <c r="Y42" s="34">
        <v>1821.3420000000001</v>
      </c>
      <c r="Z42" s="34">
        <v>1821.3418999999999</v>
      </c>
      <c r="AA42" s="34">
        <v>1821.3416999999999</v>
      </c>
    </row>
    <row r="43" spans="1:27" s="30" customFormat="1" x14ac:dyDescent="0.35">
      <c r="A43" s="31" t="s">
        <v>120</v>
      </c>
      <c r="B43" s="31" t="s">
        <v>70</v>
      </c>
      <c r="C43" s="34">
        <v>570</v>
      </c>
      <c r="D43" s="34">
        <v>570</v>
      </c>
      <c r="E43" s="34">
        <v>570</v>
      </c>
      <c r="F43" s="34">
        <v>570.00419405900004</v>
      </c>
      <c r="G43" s="34">
        <v>570.00552966800001</v>
      </c>
      <c r="H43" s="34">
        <v>570.00553244449998</v>
      </c>
      <c r="I43" s="34">
        <v>570.00595976969998</v>
      </c>
      <c r="J43" s="34">
        <v>570.00878647399998</v>
      </c>
      <c r="K43" s="34">
        <v>570.01661218499999</v>
      </c>
      <c r="L43" s="34">
        <v>570.05993183999999</v>
      </c>
      <c r="M43" s="34">
        <v>570.05994262000002</v>
      </c>
      <c r="N43" s="34">
        <v>892.52596999999992</v>
      </c>
      <c r="O43" s="34">
        <v>892.52600000000007</v>
      </c>
      <c r="P43" s="34">
        <v>892.52600000000007</v>
      </c>
      <c r="Q43" s="34">
        <v>892.52600000000007</v>
      </c>
      <c r="R43" s="34">
        <v>892.52602999999999</v>
      </c>
      <c r="S43" s="34">
        <v>1949.2446</v>
      </c>
      <c r="T43" s="34">
        <v>1949.2446</v>
      </c>
      <c r="U43" s="34">
        <v>1949.2447999999999</v>
      </c>
      <c r="V43" s="34">
        <v>1949.2448999999999</v>
      </c>
      <c r="W43" s="34">
        <v>2605.6215000000002</v>
      </c>
      <c r="X43" s="34">
        <v>2772.7091999999998</v>
      </c>
      <c r="Y43" s="34">
        <v>2772.7091999999998</v>
      </c>
      <c r="Z43" s="34">
        <v>2772.7091999999998</v>
      </c>
      <c r="AA43" s="34">
        <v>2772.7091999999998</v>
      </c>
    </row>
    <row r="44" spans="1:27" s="30" customFormat="1" x14ac:dyDescent="0.35">
      <c r="A44" s="31" t="s">
        <v>120</v>
      </c>
      <c r="B44" s="31" t="s">
        <v>52</v>
      </c>
      <c r="C44" s="34">
        <v>122.870002746582</v>
      </c>
      <c r="D44" s="34">
        <v>156.11999511718699</v>
      </c>
      <c r="E44" s="34">
        <v>291.20999145507801</v>
      </c>
      <c r="F44" s="34">
        <v>496.95001220703102</v>
      </c>
      <c r="G44" s="34">
        <v>556.75</v>
      </c>
      <c r="H44" s="34">
        <v>606.79998779296795</v>
      </c>
      <c r="I44" s="34">
        <v>642.72998046875</v>
      </c>
      <c r="J44" s="34">
        <v>681.59002685546795</v>
      </c>
      <c r="K44" s="34">
        <v>725</v>
      </c>
      <c r="L44" s="34">
        <v>763.91998291015602</v>
      </c>
      <c r="M44" s="34">
        <v>799.35998535156205</v>
      </c>
      <c r="N44" s="34">
        <v>834.17999267578102</v>
      </c>
      <c r="O44" s="34">
        <v>869.82000732421795</v>
      </c>
      <c r="P44" s="34">
        <v>909.53997802734295</v>
      </c>
      <c r="Q44" s="34">
        <v>953.89001464843705</v>
      </c>
      <c r="R44" s="34">
        <v>1001.46002197265</v>
      </c>
      <c r="S44" s="34">
        <v>1050.64001464843</v>
      </c>
      <c r="T44" s="34">
        <v>1104.35998535156</v>
      </c>
      <c r="U44" s="34">
        <v>1161.9599609375</v>
      </c>
      <c r="V44" s="34">
        <v>1210.31005859375</v>
      </c>
      <c r="W44" s="34">
        <v>1260.40002441406</v>
      </c>
      <c r="X44" s="34">
        <v>1312</v>
      </c>
      <c r="Y44" s="34">
        <v>1364.66003417968</v>
      </c>
      <c r="Z44" s="34">
        <v>1418.01000976562</v>
      </c>
      <c r="AA44" s="34">
        <v>1473.05004882812</v>
      </c>
    </row>
    <row r="45" spans="1:27" s="30" customFormat="1" x14ac:dyDescent="0.35">
      <c r="A45" s="38" t="s">
        <v>127</v>
      </c>
      <c r="B45" s="38"/>
      <c r="C45" s="35">
        <v>14562.772762754847</v>
      </c>
      <c r="D45" s="35">
        <v>19772.777782573317</v>
      </c>
      <c r="E45" s="35">
        <v>20030.342549818295</v>
      </c>
      <c r="F45" s="35">
        <v>20512.312425323296</v>
      </c>
      <c r="G45" s="35">
        <v>21563.544461081179</v>
      </c>
      <c r="H45" s="35">
        <v>21712.268841599554</v>
      </c>
      <c r="I45" s="35">
        <v>21712.269228789777</v>
      </c>
      <c r="J45" s="35">
        <v>22522.773529377049</v>
      </c>
      <c r="K45" s="35">
        <v>22906.935698585225</v>
      </c>
      <c r="L45" s="35">
        <v>22479.473479437169</v>
      </c>
      <c r="M45" s="35">
        <v>22675.93150174063</v>
      </c>
      <c r="N45" s="35">
        <v>25017.104921438873</v>
      </c>
      <c r="O45" s="35">
        <v>25197.724882298127</v>
      </c>
      <c r="P45" s="35">
        <v>25080.726532123426</v>
      </c>
      <c r="Q45" s="35">
        <v>24563.39031267973</v>
      </c>
      <c r="R45" s="35">
        <v>23766.46091790896</v>
      </c>
      <c r="S45" s="35">
        <v>26592.639265440648</v>
      </c>
      <c r="T45" s="35">
        <v>26227.655879831949</v>
      </c>
      <c r="U45" s="35">
        <v>25719.256000404104</v>
      </c>
      <c r="V45" s="35">
        <v>27558.369102943063</v>
      </c>
      <c r="W45" s="35">
        <v>27822.216863838767</v>
      </c>
      <c r="X45" s="35">
        <v>29212.006676498284</v>
      </c>
      <c r="Y45" s="35">
        <v>29100.635160230428</v>
      </c>
      <c r="Z45" s="35">
        <v>28406.605218275501</v>
      </c>
      <c r="AA45" s="35">
        <v>27332.945342170133</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4775</v>
      </c>
      <c r="D49" s="34">
        <v>4775</v>
      </c>
      <c r="E49" s="34">
        <v>4775</v>
      </c>
      <c r="F49" s="34">
        <v>4775</v>
      </c>
      <c r="G49" s="34">
        <v>4775</v>
      </c>
      <c r="H49" s="34">
        <v>4412.5</v>
      </c>
      <c r="I49" s="34">
        <v>4050</v>
      </c>
      <c r="J49" s="34">
        <v>4050</v>
      </c>
      <c r="K49" s="34">
        <v>3687.5</v>
      </c>
      <c r="L49" s="34">
        <v>3325</v>
      </c>
      <c r="M49" s="34">
        <v>3325</v>
      </c>
      <c r="N49" s="34">
        <v>3325</v>
      </c>
      <c r="O49" s="34">
        <v>3325</v>
      </c>
      <c r="P49" s="34">
        <v>3325</v>
      </c>
      <c r="Q49" s="34">
        <v>3325</v>
      </c>
      <c r="R49" s="34">
        <v>3325</v>
      </c>
      <c r="S49" s="34">
        <v>3325</v>
      </c>
      <c r="T49" s="34">
        <v>3325</v>
      </c>
      <c r="U49" s="34">
        <v>3325</v>
      </c>
      <c r="V49" s="34">
        <v>3325</v>
      </c>
      <c r="W49" s="34">
        <v>3325</v>
      </c>
      <c r="X49" s="34">
        <v>2767.5</v>
      </c>
      <c r="Y49" s="34">
        <v>1662.5</v>
      </c>
      <c r="Z49" s="34">
        <v>1662.5</v>
      </c>
      <c r="AA49" s="34">
        <v>1662.5</v>
      </c>
    </row>
    <row r="50" spans="1:27" s="30" customFormat="1" x14ac:dyDescent="0.35">
      <c r="A50" s="31" t="s">
        <v>121</v>
      </c>
      <c r="B50" s="31" t="s">
        <v>18</v>
      </c>
      <c r="C50" s="34">
        <v>0</v>
      </c>
      <c r="D50" s="34">
        <v>6.8725749999999999E-4</v>
      </c>
      <c r="E50" s="34">
        <v>6.8788710000000002E-4</v>
      </c>
      <c r="F50" s="34">
        <v>6.8804836999999995E-4</v>
      </c>
      <c r="G50" s="34">
        <v>6.881341E-4</v>
      </c>
      <c r="H50" s="34">
        <v>6.8819615999999998E-4</v>
      </c>
      <c r="I50" s="34">
        <v>6.8828509999999999E-4</v>
      </c>
      <c r="J50" s="34">
        <v>6.8841970000000003E-4</v>
      </c>
      <c r="K50" s="34">
        <v>6.887719E-4</v>
      </c>
      <c r="L50" s="34">
        <v>6.8980105999999995E-4</v>
      </c>
      <c r="M50" s="34">
        <v>6.8995609999999996E-4</v>
      </c>
      <c r="N50" s="34">
        <v>7.4498996E-4</v>
      </c>
      <c r="O50" s="34">
        <v>7.4547209999999999E-4</v>
      </c>
      <c r="P50" s="34">
        <v>7.4560399999999997E-4</v>
      </c>
      <c r="Q50" s="34">
        <v>7.4570946E-4</v>
      </c>
      <c r="R50" s="34">
        <v>7.4593049999999996E-4</v>
      </c>
      <c r="S50" s="34">
        <v>7.8355527000000002E-4</v>
      </c>
      <c r="T50" s="34">
        <v>7.9657199999999995E-4</v>
      </c>
      <c r="U50" s="34">
        <v>8.2527759999999903E-4</v>
      </c>
      <c r="V50" s="34">
        <v>8.2653589999999997E-4</v>
      </c>
      <c r="W50" s="34">
        <v>8.7147729999999897E-4</v>
      </c>
      <c r="X50" s="34">
        <v>9.1192460000000003E-4</v>
      </c>
      <c r="Y50" s="34">
        <v>9.1460119999999998E-4</v>
      </c>
      <c r="Z50" s="34">
        <v>9.1484919999999998E-4</v>
      </c>
      <c r="AA50" s="34">
        <v>9.152149E-4</v>
      </c>
    </row>
    <row r="51" spans="1:27" s="30" customFormat="1" x14ac:dyDescent="0.35">
      <c r="A51" s="31" t="s">
        <v>121</v>
      </c>
      <c r="B51" s="31" t="s">
        <v>30</v>
      </c>
      <c r="C51" s="34">
        <v>500</v>
      </c>
      <c r="D51" s="34">
        <v>500</v>
      </c>
      <c r="E51" s="34">
        <v>500</v>
      </c>
      <c r="F51" s="34">
        <v>500</v>
      </c>
      <c r="G51" s="34">
        <v>500</v>
      </c>
      <c r="H51" s="34">
        <v>500</v>
      </c>
      <c r="I51" s="34">
        <v>500</v>
      </c>
      <c r="J51" s="34">
        <v>500</v>
      </c>
      <c r="K51" s="34">
        <v>500</v>
      </c>
      <c r="L51" s="34">
        <v>500</v>
      </c>
      <c r="M51" s="34">
        <v>500</v>
      </c>
      <c r="N51" s="34">
        <v>500</v>
      </c>
      <c r="O51" s="34">
        <v>500</v>
      </c>
      <c r="P51" s="34">
        <v>500</v>
      </c>
      <c r="Q51" s="34">
        <v>500</v>
      </c>
      <c r="R51" s="34">
        <v>500</v>
      </c>
      <c r="S51" s="34">
        <v>500</v>
      </c>
      <c r="T51" s="34">
        <v>500</v>
      </c>
      <c r="U51" s="34">
        <v>0</v>
      </c>
      <c r="V51" s="34">
        <v>0</v>
      </c>
      <c r="W51" s="34">
        <v>0</v>
      </c>
      <c r="X51" s="34">
        <v>0</v>
      </c>
      <c r="Y51" s="34">
        <v>0</v>
      </c>
      <c r="Z51" s="34">
        <v>0</v>
      </c>
      <c r="AA51" s="34">
        <v>0</v>
      </c>
    </row>
    <row r="52" spans="1:27" s="30" customFormat="1" x14ac:dyDescent="0.35">
      <c r="A52" s="31" t="s">
        <v>121</v>
      </c>
      <c r="B52" s="31" t="s">
        <v>63</v>
      </c>
      <c r="C52" s="34">
        <v>1900.00063087686</v>
      </c>
      <c r="D52" s="34">
        <v>1900.0006475296</v>
      </c>
      <c r="E52" s="34">
        <v>1900.00068111427</v>
      </c>
      <c r="F52" s="34">
        <v>1900.00071623095</v>
      </c>
      <c r="G52" s="34">
        <v>1900.0007523024999</v>
      </c>
      <c r="H52" s="34">
        <v>1900.0007857129999</v>
      </c>
      <c r="I52" s="34">
        <v>1900.0008310108699</v>
      </c>
      <c r="J52" s="34">
        <v>1900.0008752352401</v>
      </c>
      <c r="K52" s="34">
        <v>1900.0009284432999</v>
      </c>
      <c r="L52" s="34">
        <v>1900.0009927311</v>
      </c>
      <c r="M52" s="34">
        <v>1900.0010350980999</v>
      </c>
      <c r="N52" s="34">
        <v>1900.0011100208999</v>
      </c>
      <c r="O52" s="34">
        <v>1730.0011810451001</v>
      </c>
      <c r="P52" s="34">
        <v>1730.0012409101</v>
      </c>
      <c r="Q52" s="34">
        <v>1730.0013019459</v>
      </c>
      <c r="R52" s="34">
        <v>1730.0013773866999</v>
      </c>
      <c r="S52" s="34">
        <v>1730.0014754448</v>
      </c>
      <c r="T52" s="34">
        <v>1730.0015609325999</v>
      </c>
      <c r="U52" s="34">
        <v>1290.0016629398999</v>
      </c>
      <c r="V52" s="34">
        <v>1290.0017591653</v>
      </c>
      <c r="W52" s="34">
        <v>1290.0018695804999</v>
      </c>
      <c r="X52" s="34">
        <v>1196.0019792017999</v>
      </c>
      <c r="Y52" s="34">
        <v>1196.0021733004</v>
      </c>
      <c r="Z52" s="34">
        <v>1196.0024031193</v>
      </c>
      <c r="AA52" s="34">
        <v>1196.0024697809999</v>
      </c>
    </row>
    <row r="53" spans="1:27" s="30" customFormat="1" x14ac:dyDescent="0.35">
      <c r="A53" s="31" t="s">
        <v>121</v>
      </c>
      <c r="B53" s="31" t="s">
        <v>62</v>
      </c>
      <c r="C53" s="34">
        <v>2279</v>
      </c>
      <c r="D53" s="34">
        <v>2279</v>
      </c>
      <c r="E53" s="34">
        <v>2279</v>
      </c>
      <c r="F53" s="34">
        <v>2279</v>
      </c>
      <c r="G53" s="34">
        <v>2279</v>
      </c>
      <c r="H53" s="34">
        <v>2279</v>
      </c>
      <c r="I53" s="34">
        <v>2279</v>
      </c>
      <c r="J53" s="34">
        <v>2279</v>
      </c>
      <c r="K53" s="34">
        <v>2279</v>
      </c>
      <c r="L53" s="34">
        <v>2279</v>
      </c>
      <c r="M53" s="34">
        <v>2279</v>
      </c>
      <c r="N53" s="34">
        <v>2279</v>
      </c>
      <c r="O53" s="34">
        <v>2279</v>
      </c>
      <c r="P53" s="34">
        <v>2279</v>
      </c>
      <c r="Q53" s="34">
        <v>2279</v>
      </c>
      <c r="R53" s="34">
        <v>2279</v>
      </c>
      <c r="S53" s="34">
        <v>2279</v>
      </c>
      <c r="T53" s="34">
        <v>2279</v>
      </c>
      <c r="U53" s="34">
        <v>2279</v>
      </c>
      <c r="V53" s="34">
        <v>2279</v>
      </c>
      <c r="W53" s="34">
        <v>2279</v>
      </c>
      <c r="X53" s="34">
        <v>2279</v>
      </c>
      <c r="Y53" s="34">
        <v>2279</v>
      </c>
      <c r="Z53" s="34">
        <v>2279</v>
      </c>
      <c r="AA53" s="34">
        <v>2279</v>
      </c>
    </row>
    <row r="54" spans="1:27" s="30" customFormat="1" x14ac:dyDescent="0.35">
      <c r="A54" s="31" t="s">
        <v>121</v>
      </c>
      <c r="B54" s="31" t="s">
        <v>66</v>
      </c>
      <c r="C54" s="34">
        <v>3928.5299720764133</v>
      </c>
      <c r="D54" s="34">
        <v>4288.5706597396838</v>
      </c>
      <c r="E54" s="34">
        <v>5047.8615246313539</v>
      </c>
      <c r="F54" s="34">
        <v>5297.8793672736711</v>
      </c>
      <c r="G54" s="34">
        <v>5297.9229628902631</v>
      </c>
      <c r="H54" s="34">
        <v>5297.9231442981127</v>
      </c>
      <c r="I54" s="34">
        <v>5311.0890932762622</v>
      </c>
      <c r="J54" s="34">
        <v>6156.2531571215341</v>
      </c>
      <c r="K54" s="34">
        <v>6246.9549874348113</v>
      </c>
      <c r="L54" s="34">
        <v>6246.9632746002835</v>
      </c>
      <c r="M54" s="34">
        <v>6246.9632797742133</v>
      </c>
      <c r="N54" s="34">
        <v>7009.7711661956637</v>
      </c>
      <c r="O54" s="34">
        <v>7043.0760219826516</v>
      </c>
      <c r="P54" s="34">
        <v>7043.0763355793124</v>
      </c>
      <c r="Q54" s="34">
        <v>7043.0763511690129</v>
      </c>
      <c r="R54" s="34">
        <v>7043.0763974492838</v>
      </c>
      <c r="S54" s="34">
        <v>7194.5880566916512</v>
      </c>
      <c r="T54" s="34">
        <v>7964.1479257231722</v>
      </c>
      <c r="U54" s="34">
        <v>8085.2614050922921</v>
      </c>
      <c r="V54" s="34">
        <v>7826.9615779189089</v>
      </c>
      <c r="W54" s="34">
        <v>8046.2111736957077</v>
      </c>
      <c r="X54" s="34">
        <v>10288.725713907848</v>
      </c>
      <c r="Y54" s="34">
        <v>9964.9261970516891</v>
      </c>
      <c r="Z54" s="34">
        <v>9652.9262079513919</v>
      </c>
      <c r="AA54" s="34">
        <v>8604.3962374973944</v>
      </c>
    </row>
    <row r="55" spans="1:27" s="30" customFormat="1" x14ac:dyDescent="0.35">
      <c r="A55" s="31" t="s">
        <v>121</v>
      </c>
      <c r="B55" s="31" t="s">
        <v>65</v>
      </c>
      <c r="C55" s="34">
        <v>964.54020238154908</v>
      </c>
      <c r="D55" s="34">
        <v>964.54020302711911</v>
      </c>
      <c r="E55" s="34">
        <v>964.54021787767908</v>
      </c>
      <c r="F55" s="34">
        <v>964.54146734447909</v>
      </c>
      <c r="G55" s="34">
        <v>964.54260431897899</v>
      </c>
      <c r="H55" s="34">
        <v>1344.5799410701791</v>
      </c>
      <c r="I55" s="34">
        <v>1559.4983117427792</v>
      </c>
      <c r="J55" s="34">
        <v>1744.5345474059789</v>
      </c>
      <c r="K55" s="34">
        <v>1744.535572339779</v>
      </c>
      <c r="L55" s="34">
        <v>1744.5357607827791</v>
      </c>
      <c r="M55" s="34">
        <v>1744.5357613063791</v>
      </c>
      <c r="N55" s="34">
        <v>1744.536005814479</v>
      </c>
      <c r="O55" s="34">
        <v>1744.536006261779</v>
      </c>
      <c r="P55" s="34">
        <v>1744.5360064817789</v>
      </c>
      <c r="Q55" s="34">
        <v>1744.5385140750791</v>
      </c>
      <c r="R55" s="34">
        <v>1744.5406435373779</v>
      </c>
      <c r="S55" s="34">
        <v>3744.5983968787782</v>
      </c>
      <c r="T55" s="34">
        <v>3744.5995739387781</v>
      </c>
      <c r="U55" s="34">
        <v>3744.5996193187793</v>
      </c>
      <c r="V55" s="34">
        <v>3744.5996230787791</v>
      </c>
      <c r="W55" s="34">
        <v>4029.7050287487791</v>
      </c>
      <c r="X55" s="34">
        <v>4144.530998748779</v>
      </c>
      <c r="Y55" s="34">
        <v>4144.5312287487777</v>
      </c>
      <c r="Z55" s="34">
        <v>4032.5312287487782</v>
      </c>
      <c r="AA55" s="34">
        <v>4001.428228107909</v>
      </c>
    </row>
    <row r="56" spans="1:27" s="30" customFormat="1" x14ac:dyDescent="0.35">
      <c r="A56" s="31" t="s">
        <v>121</v>
      </c>
      <c r="B56" s="31" t="s">
        <v>34</v>
      </c>
      <c r="C56" s="34">
        <v>75.331099145506002</v>
      </c>
      <c r="D56" s="34">
        <v>75.331393059706002</v>
      </c>
      <c r="E56" s="34">
        <v>75.331541541006004</v>
      </c>
      <c r="F56" s="34">
        <v>75.331722112805991</v>
      </c>
      <c r="G56" s="34">
        <v>75.331912202205999</v>
      </c>
      <c r="H56" s="34">
        <v>662.07712992370602</v>
      </c>
      <c r="I56" s="34">
        <v>662.07719992370608</v>
      </c>
      <c r="J56" s="34">
        <v>662.07724992370595</v>
      </c>
      <c r="K56" s="34">
        <v>662.07724992370595</v>
      </c>
      <c r="L56" s="34">
        <v>662.07724992370595</v>
      </c>
      <c r="M56" s="34">
        <v>662.07724992370595</v>
      </c>
      <c r="N56" s="34">
        <v>662.07724992370595</v>
      </c>
      <c r="O56" s="34">
        <v>606.74725000000001</v>
      </c>
      <c r="P56" s="34">
        <v>606.74725000000001</v>
      </c>
      <c r="Q56" s="34">
        <v>606.74725000000001</v>
      </c>
      <c r="R56" s="34">
        <v>606.74725000000001</v>
      </c>
      <c r="S56" s="34">
        <v>606.74725000000001</v>
      </c>
      <c r="T56" s="34">
        <v>606.74725000000001</v>
      </c>
      <c r="U56" s="34">
        <v>606.74725000000001</v>
      </c>
      <c r="V56" s="34">
        <v>606.74725000000001</v>
      </c>
      <c r="W56" s="34">
        <v>606.74620000000004</v>
      </c>
      <c r="X56" s="34">
        <v>606.74599999999998</v>
      </c>
      <c r="Y56" s="34">
        <v>606.74585000000002</v>
      </c>
      <c r="Z56" s="34">
        <v>606.74567000000002</v>
      </c>
      <c r="AA56" s="34">
        <v>606.74554000000001</v>
      </c>
    </row>
    <row r="57" spans="1:27" s="30" customFormat="1" x14ac:dyDescent="0.35">
      <c r="A57" s="31" t="s">
        <v>121</v>
      </c>
      <c r="B57" s="31" t="s">
        <v>70</v>
      </c>
      <c r="C57" s="34">
        <v>0</v>
      </c>
      <c r="D57" s="34">
        <v>0</v>
      </c>
      <c r="E57" s="34">
        <v>0</v>
      </c>
      <c r="F57" s="34">
        <v>5.1062562999999997E-3</v>
      </c>
      <c r="G57" s="34">
        <v>5.4064826E-3</v>
      </c>
      <c r="H57" s="34">
        <v>7.6351356999999898E-3</v>
      </c>
      <c r="I57" s="34">
        <v>1.545288E-2</v>
      </c>
      <c r="J57" s="34">
        <v>1.5457800000000001E-2</v>
      </c>
      <c r="K57" s="34">
        <v>2.1185102000000001E-2</v>
      </c>
      <c r="L57" s="34">
        <v>3.3114060000000001E-2</v>
      </c>
      <c r="M57" s="34">
        <v>3.3119737999999899E-2</v>
      </c>
      <c r="N57" s="34">
        <v>0.16277105</v>
      </c>
      <c r="O57" s="34">
        <v>0.1627982</v>
      </c>
      <c r="P57" s="34">
        <v>0.16281325999999999</v>
      </c>
      <c r="Q57" s="34">
        <v>0.16282703000000001</v>
      </c>
      <c r="R57" s="34">
        <v>0.16285403000000001</v>
      </c>
      <c r="S57" s="34">
        <v>0.16344966</v>
      </c>
      <c r="T57" s="34">
        <v>0.16367644000000001</v>
      </c>
      <c r="U57" s="34">
        <v>0.16372320000000001</v>
      </c>
      <c r="V57" s="34">
        <v>0.16381272999999999</v>
      </c>
      <c r="W57" s="34">
        <v>870.22399999999902</v>
      </c>
      <c r="X57" s="34">
        <v>870.224369999999</v>
      </c>
      <c r="Y57" s="34">
        <v>870.22439999999995</v>
      </c>
      <c r="Z57" s="34">
        <v>870.22439999999995</v>
      </c>
      <c r="AA57" s="34">
        <v>870.22439999999995</v>
      </c>
    </row>
    <row r="58" spans="1:27" s="30" customFormat="1" x14ac:dyDescent="0.35">
      <c r="A58" s="31" t="s">
        <v>121</v>
      </c>
      <c r="B58" s="31" t="s">
        <v>52</v>
      </c>
      <c r="C58" s="34">
        <v>119.879997253417</v>
      </c>
      <c r="D58" s="34">
        <v>152.38000488281199</v>
      </c>
      <c r="E58" s="34">
        <v>281.98001098632801</v>
      </c>
      <c r="F58" s="34">
        <v>479.83999633789</v>
      </c>
      <c r="G58" s="34">
        <v>536.29998779296795</v>
      </c>
      <c r="H58" s="34">
        <v>583.15997314453102</v>
      </c>
      <c r="I58" s="34">
        <v>616.46002197265602</v>
      </c>
      <c r="J58" s="34">
        <v>652.90997314453102</v>
      </c>
      <c r="K58" s="34">
        <v>693.260009765625</v>
      </c>
      <c r="L58" s="34">
        <v>733.29998779296795</v>
      </c>
      <c r="M58" s="34">
        <v>769.96002197265602</v>
      </c>
      <c r="N58" s="34">
        <v>803.36999511718705</v>
      </c>
      <c r="O58" s="34">
        <v>837.72998046875</v>
      </c>
      <c r="P58" s="34">
        <v>877.66998291015602</v>
      </c>
      <c r="Q58" s="34">
        <v>922.97998046875</v>
      </c>
      <c r="R58" s="34">
        <v>971.85998535156205</v>
      </c>
      <c r="S58" s="34">
        <v>1020.52001953125</v>
      </c>
      <c r="T58" s="34">
        <v>1072.68005371093</v>
      </c>
      <c r="U58" s="34">
        <v>1127.61999511718</v>
      </c>
      <c r="V58" s="34">
        <v>1173.03002929687</v>
      </c>
      <c r="W58" s="34">
        <v>1220.18994140625</v>
      </c>
      <c r="X58" s="34">
        <v>1268.44995117187</v>
      </c>
      <c r="Y58" s="34">
        <v>1318.44995117187</v>
      </c>
      <c r="Z58" s="34">
        <v>1370</v>
      </c>
      <c r="AA58" s="34">
        <v>1423.2099609375</v>
      </c>
    </row>
    <row r="59" spans="1:27" s="30" customFormat="1" x14ac:dyDescent="0.35">
      <c r="A59" s="38" t="s">
        <v>127</v>
      </c>
      <c r="B59" s="38"/>
      <c r="C59" s="35">
        <v>14347.070805334823</v>
      </c>
      <c r="D59" s="35">
        <v>14707.112197553904</v>
      </c>
      <c r="E59" s="35">
        <v>15466.403111510401</v>
      </c>
      <c r="F59" s="35">
        <v>15716.42223889747</v>
      </c>
      <c r="G59" s="35">
        <v>15716.467007645841</v>
      </c>
      <c r="H59" s="35">
        <v>15734.004559277451</v>
      </c>
      <c r="I59" s="35">
        <v>15599.588924315012</v>
      </c>
      <c r="J59" s="35">
        <v>16629.789268182452</v>
      </c>
      <c r="K59" s="35">
        <v>16357.99217698979</v>
      </c>
      <c r="L59" s="35">
        <v>15995.500717915224</v>
      </c>
      <c r="M59" s="35">
        <v>15995.500766134792</v>
      </c>
      <c r="N59" s="35">
        <v>16758.309027021001</v>
      </c>
      <c r="O59" s="35">
        <v>16621.613954761629</v>
      </c>
      <c r="P59" s="35">
        <v>16621.614328575193</v>
      </c>
      <c r="Q59" s="35">
        <v>16621.616912899452</v>
      </c>
      <c r="R59" s="35">
        <v>16621.619164303862</v>
      </c>
      <c r="S59" s="35">
        <v>18773.1887125705</v>
      </c>
      <c r="T59" s="35">
        <v>19542.749857166549</v>
      </c>
      <c r="U59" s="35">
        <v>18723.86351262857</v>
      </c>
      <c r="V59" s="35">
        <v>18465.563786698887</v>
      </c>
      <c r="W59" s="35">
        <v>18969.918943502285</v>
      </c>
      <c r="X59" s="35">
        <v>20675.759603783026</v>
      </c>
      <c r="Y59" s="35">
        <v>19246.96051370207</v>
      </c>
      <c r="Z59" s="35">
        <v>18822.960754668671</v>
      </c>
      <c r="AA59" s="35">
        <v>17743.327850601203</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709</v>
      </c>
      <c r="D64" s="34">
        <v>709.00061038859997</v>
      </c>
      <c r="E64" s="34">
        <v>529.00061165269994</v>
      </c>
      <c r="F64" s="34">
        <v>529.00061180285002</v>
      </c>
      <c r="G64" s="34">
        <v>529.0006118865</v>
      </c>
      <c r="H64" s="34">
        <v>529.00061194119996</v>
      </c>
      <c r="I64" s="34">
        <v>529.00061201804999</v>
      </c>
      <c r="J64" s="34">
        <v>529.00061213840002</v>
      </c>
      <c r="K64" s="34">
        <v>529.00061235479996</v>
      </c>
      <c r="L64" s="34">
        <v>529.000612778</v>
      </c>
      <c r="M64" s="34">
        <v>529.00061296473996</v>
      </c>
      <c r="N64" s="34">
        <v>529.00066184945001</v>
      </c>
      <c r="O64" s="34">
        <v>529.00066310603995</v>
      </c>
      <c r="P64" s="34">
        <v>529.00066338099998</v>
      </c>
      <c r="Q64" s="34">
        <v>529.00066351689998</v>
      </c>
      <c r="R64" s="34">
        <v>529.00066380750002</v>
      </c>
      <c r="S64" s="34">
        <v>7.1871710000000004E-4</v>
      </c>
      <c r="T64" s="34">
        <v>7.2527840000000002E-4</v>
      </c>
      <c r="U64" s="34">
        <v>7.4487079999999996E-4</v>
      </c>
      <c r="V64" s="34">
        <v>7.4623373999999998E-4</v>
      </c>
      <c r="W64" s="34">
        <v>7.996457E-4</v>
      </c>
      <c r="X64" s="34">
        <v>8.4819102999999997E-4</v>
      </c>
      <c r="Y64" s="34">
        <v>9.0713499999999999E-4</v>
      </c>
      <c r="Z64" s="34">
        <v>9.0771674999999997E-4</v>
      </c>
      <c r="AA64" s="34">
        <v>9.0799749999999997E-4</v>
      </c>
    </row>
    <row r="65" spans="1:27" s="30" customFormat="1" x14ac:dyDescent="0.35">
      <c r="A65" s="31" t="s">
        <v>122</v>
      </c>
      <c r="B65" s="31" t="s">
        <v>30</v>
      </c>
      <c r="C65" s="34">
        <v>920</v>
      </c>
      <c r="D65" s="34">
        <v>800</v>
      </c>
      <c r="E65" s="34">
        <v>800</v>
      </c>
      <c r="F65" s="34">
        <v>800</v>
      </c>
      <c r="G65" s="34">
        <v>800</v>
      </c>
      <c r="H65" s="34">
        <v>800</v>
      </c>
      <c r="I65" s="34">
        <v>800</v>
      </c>
      <c r="J65" s="34">
        <v>800</v>
      </c>
      <c r="K65" s="34">
        <v>800</v>
      </c>
      <c r="L65" s="34">
        <v>800</v>
      </c>
      <c r="M65" s="34">
        <v>800</v>
      </c>
      <c r="N65" s="34">
        <v>800</v>
      </c>
      <c r="O65" s="34">
        <v>800</v>
      </c>
      <c r="P65" s="34">
        <v>800</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1287.6406212470501</v>
      </c>
      <c r="D66" s="34">
        <v>1287.6406370582501</v>
      </c>
      <c r="E66" s="34">
        <v>1287.6407010732503</v>
      </c>
      <c r="F66" s="34">
        <v>1287.6407132422903</v>
      </c>
      <c r="G66" s="34">
        <v>1287.6407422217903</v>
      </c>
      <c r="H66" s="34">
        <v>1287.6407728269103</v>
      </c>
      <c r="I66" s="34">
        <v>1287.6408162839502</v>
      </c>
      <c r="J66" s="34">
        <v>1287.6408622157503</v>
      </c>
      <c r="K66" s="34">
        <v>1287.6409133484103</v>
      </c>
      <c r="L66" s="34">
        <v>881.64097287225036</v>
      </c>
      <c r="M66" s="34">
        <v>881.64101929695039</v>
      </c>
      <c r="N66" s="34">
        <v>647.30109434156032</v>
      </c>
      <c r="O66" s="34">
        <v>647.30116310416031</v>
      </c>
      <c r="P66" s="34">
        <v>647.30122682496028</v>
      </c>
      <c r="Q66" s="34">
        <v>567.30129027176031</v>
      </c>
      <c r="R66" s="34">
        <v>567.30136548016037</v>
      </c>
      <c r="S66" s="34">
        <v>567.3014764583603</v>
      </c>
      <c r="T66" s="34">
        <v>567.30154923436032</v>
      </c>
      <c r="U66" s="34">
        <v>567.30165541596034</v>
      </c>
      <c r="V66" s="34">
        <v>567.30175048126034</v>
      </c>
      <c r="W66" s="34">
        <v>567.30187393226026</v>
      </c>
      <c r="X66" s="34">
        <v>567.30197247006026</v>
      </c>
      <c r="Y66" s="34">
        <v>567.30227717596028</v>
      </c>
      <c r="Z66" s="34">
        <v>145.74252723706041</v>
      </c>
      <c r="AA66" s="34">
        <v>145.74253223706032</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2158.7600135803182</v>
      </c>
      <c r="D68" s="34">
        <v>2885.4663593285172</v>
      </c>
      <c r="E68" s="34">
        <v>3001.4879865598191</v>
      </c>
      <c r="F68" s="34">
        <v>3458.0648831950189</v>
      </c>
      <c r="G68" s="34">
        <v>3458.0651196997178</v>
      </c>
      <c r="H68" s="34">
        <v>3458.0672511195185</v>
      </c>
      <c r="I68" s="34">
        <v>3458.0673528005182</v>
      </c>
      <c r="J68" s="34">
        <v>3816.2718010570184</v>
      </c>
      <c r="K68" s="34">
        <v>4099.07192147556</v>
      </c>
      <c r="L68" s="34">
        <v>4053.0769556333589</v>
      </c>
      <c r="M68" s="34">
        <v>4053.0770001400583</v>
      </c>
      <c r="N68" s="34">
        <v>4221.9700988897594</v>
      </c>
      <c r="O68" s="34">
        <v>4028.7724731119156</v>
      </c>
      <c r="P68" s="34">
        <v>4028.7725070401166</v>
      </c>
      <c r="Q68" s="34">
        <v>3876.8725394024373</v>
      </c>
      <c r="R68" s="34">
        <v>3692.0726062221802</v>
      </c>
      <c r="S68" s="34">
        <v>4050.7982554787809</v>
      </c>
      <c r="T68" s="34">
        <v>4248.4984486584826</v>
      </c>
      <c r="U68" s="34">
        <v>3957.3782429232429</v>
      </c>
      <c r="V68" s="34">
        <v>3918.3783764413433</v>
      </c>
      <c r="W68" s="34">
        <v>3918.4141415737427</v>
      </c>
      <c r="X68" s="34">
        <v>4222.0138800612422</v>
      </c>
      <c r="Y68" s="34">
        <v>4102.9181541021917</v>
      </c>
      <c r="Z68" s="34">
        <v>4102.9184400169916</v>
      </c>
      <c r="AA68" s="34">
        <v>3759.718622141856</v>
      </c>
    </row>
    <row r="69" spans="1:27" s="30" customFormat="1" x14ac:dyDescent="0.35">
      <c r="A69" s="31" t="s">
        <v>122</v>
      </c>
      <c r="B69" s="31" t="s">
        <v>65</v>
      </c>
      <c r="C69" s="34">
        <v>378.01397307439993</v>
      </c>
      <c r="D69" s="34">
        <v>378.01397563364003</v>
      </c>
      <c r="E69" s="34">
        <v>378.01408010670002</v>
      </c>
      <c r="F69" s="34">
        <v>378.01419164230003</v>
      </c>
      <c r="G69" s="34">
        <v>378.02556952719999</v>
      </c>
      <c r="H69" s="34">
        <v>1046.9710689638</v>
      </c>
      <c r="I69" s="34">
        <v>1378.014313396299</v>
      </c>
      <c r="J69" s="34">
        <v>1378.014950052499</v>
      </c>
      <c r="K69" s="34">
        <v>1378.015190778799</v>
      </c>
      <c r="L69" s="34">
        <v>1378.0155976076992</v>
      </c>
      <c r="M69" s="34">
        <v>1378.0156026781988</v>
      </c>
      <c r="N69" s="34">
        <v>1378.021633582699</v>
      </c>
      <c r="O69" s="34">
        <v>1378.0216714267992</v>
      </c>
      <c r="P69" s="34">
        <v>1378.0216848449991</v>
      </c>
      <c r="Q69" s="34">
        <v>1378.0216886084991</v>
      </c>
      <c r="R69" s="34">
        <v>1378.0216982048989</v>
      </c>
      <c r="S69" s="34">
        <v>1378.023227907699</v>
      </c>
      <c r="T69" s="34">
        <v>1378.0245073362989</v>
      </c>
      <c r="U69" s="34">
        <v>1378.0294014454989</v>
      </c>
      <c r="V69" s="34">
        <v>1378.0296228000991</v>
      </c>
      <c r="W69" s="34">
        <v>1378.0335486833001</v>
      </c>
      <c r="X69" s="34">
        <v>1761.5268869945</v>
      </c>
      <c r="Y69" s="34">
        <v>1633.7674201297998</v>
      </c>
      <c r="Z69" s="34">
        <v>1498.7674286024999</v>
      </c>
      <c r="AA69" s="34">
        <v>1498.7674440066</v>
      </c>
    </row>
    <row r="70" spans="1:27" s="30" customFormat="1" x14ac:dyDescent="0.35">
      <c r="A70" s="31" t="s">
        <v>122</v>
      </c>
      <c r="B70" s="31" t="s">
        <v>34</v>
      </c>
      <c r="C70" s="34">
        <v>165.0011184805</v>
      </c>
      <c r="D70" s="34">
        <v>165.00139194280001</v>
      </c>
      <c r="E70" s="34">
        <v>165.0016207832</v>
      </c>
      <c r="F70" s="34">
        <v>165.0016561331</v>
      </c>
      <c r="G70" s="34">
        <v>165.00186977339999</v>
      </c>
      <c r="H70" s="34">
        <v>1050.607669999999</v>
      </c>
      <c r="I70" s="34">
        <v>1050.6078</v>
      </c>
      <c r="J70" s="34">
        <v>1050.6078499999999</v>
      </c>
      <c r="K70" s="34">
        <v>1050.6078499999999</v>
      </c>
      <c r="L70" s="34">
        <v>1020.60785</v>
      </c>
      <c r="M70" s="34">
        <v>1020.60785</v>
      </c>
      <c r="N70" s="34">
        <v>1020.60785</v>
      </c>
      <c r="O70" s="34">
        <v>1020.60785</v>
      </c>
      <c r="P70" s="34">
        <v>995.60784999999998</v>
      </c>
      <c r="Q70" s="34">
        <v>995.60784999999998</v>
      </c>
      <c r="R70" s="34">
        <v>995.60784999999998</v>
      </c>
      <c r="S70" s="34">
        <v>995.60784999999998</v>
      </c>
      <c r="T70" s="34">
        <v>995.60784999999998</v>
      </c>
      <c r="U70" s="34">
        <v>995.60784999999998</v>
      </c>
      <c r="V70" s="34">
        <v>995.60784999999998</v>
      </c>
      <c r="W70" s="34">
        <v>995.60680000000002</v>
      </c>
      <c r="X70" s="34">
        <v>995.60670000000005</v>
      </c>
      <c r="Y70" s="34">
        <v>995.60649999999998</v>
      </c>
      <c r="Z70" s="34">
        <v>995.60649999999998</v>
      </c>
      <c r="AA70" s="34">
        <v>985.60640000000001</v>
      </c>
    </row>
    <row r="71" spans="1:27" s="30" customFormat="1" x14ac:dyDescent="0.35">
      <c r="A71" s="31" t="s">
        <v>122</v>
      </c>
      <c r="B71" s="31" t="s">
        <v>70</v>
      </c>
      <c r="C71" s="34">
        <v>0</v>
      </c>
      <c r="D71" s="34">
        <v>0</v>
      </c>
      <c r="E71" s="34">
        <v>0</v>
      </c>
      <c r="F71" s="34">
        <v>2.1018718999999998E-3</v>
      </c>
      <c r="G71" s="34">
        <v>2.1412279999999998E-3</v>
      </c>
      <c r="H71" s="34">
        <v>2.5351082E-3</v>
      </c>
      <c r="I71" s="34">
        <v>3.155115E-3</v>
      </c>
      <c r="J71" s="34">
        <v>3.1907173999999902E-3</v>
      </c>
      <c r="K71" s="34">
        <v>3.6724905999999998E-3</v>
      </c>
      <c r="L71" s="34">
        <v>4.2727714999999996E-3</v>
      </c>
      <c r="M71" s="34">
        <v>4.2868359999999996E-3</v>
      </c>
      <c r="N71" s="34">
        <v>6.0945753999999998E-3</v>
      </c>
      <c r="O71" s="34">
        <v>6.1290575999999996E-3</v>
      </c>
      <c r="P71" s="34">
        <v>6.1374869999999996E-3</v>
      </c>
      <c r="Q71" s="34">
        <v>6.1514300000000003E-3</v>
      </c>
      <c r="R71" s="34">
        <v>6.1839562999999997E-3</v>
      </c>
      <c r="S71" s="34">
        <v>7.2238225999999997E-3</v>
      </c>
      <c r="T71" s="34">
        <v>7.36155199999999E-3</v>
      </c>
      <c r="U71" s="34">
        <v>7.7877399999999996E-3</v>
      </c>
      <c r="V71" s="34">
        <v>8.2509679999999992E-3</v>
      </c>
      <c r="W71" s="34">
        <v>1.1319688E-2</v>
      </c>
      <c r="X71" s="34">
        <v>1.5561587E-2</v>
      </c>
      <c r="Y71" s="34">
        <v>1.55681639999999E-2</v>
      </c>
      <c r="Z71" s="34">
        <v>3.379008E-2</v>
      </c>
      <c r="AA71" s="34">
        <v>3.3811470000000003E-2</v>
      </c>
    </row>
    <row r="72" spans="1:27" s="30" customFormat="1" x14ac:dyDescent="0.35">
      <c r="A72" s="31" t="s">
        <v>122</v>
      </c>
      <c r="B72" s="31" t="s">
        <v>52</v>
      </c>
      <c r="C72" s="34">
        <v>84.870002746582003</v>
      </c>
      <c r="D72" s="34">
        <v>97.010002136230398</v>
      </c>
      <c r="E72" s="34">
        <v>176.05999755859301</v>
      </c>
      <c r="F72" s="34">
        <v>280.08999633789</v>
      </c>
      <c r="G72" s="34">
        <v>308.260009765625</v>
      </c>
      <c r="H72" s="34">
        <v>330.33999633789</v>
      </c>
      <c r="I72" s="34">
        <v>345.850006103515</v>
      </c>
      <c r="J72" s="34">
        <v>362.82000732421801</v>
      </c>
      <c r="K72" s="34">
        <v>381.33999633789</v>
      </c>
      <c r="L72" s="34">
        <v>396.5</v>
      </c>
      <c r="M72" s="34">
        <v>410.829986572265</v>
      </c>
      <c r="N72" s="34">
        <v>425.14999389648398</v>
      </c>
      <c r="O72" s="34">
        <v>440.239990234375</v>
      </c>
      <c r="P72" s="34">
        <v>457.04998779296801</v>
      </c>
      <c r="Q72" s="34">
        <v>476.08999633789</v>
      </c>
      <c r="R72" s="34">
        <v>495.739990234375</v>
      </c>
      <c r="S72" s="34">
        <v>514.19000244140602</v>
      </c>
      <c r="T72" s="34">
        <v>533.57000732421795</v>
      </c>
      <c r="U72" s="34">
        <v>554.03997802734295</v>
      </c>
      <c r="V72" s="34">
        <v>570.10998535156205</v>
      </c>
      <c r="W72" s="34">
        <v>586.15997314453102</v>
      </c>
      <c r="X72" s="34">
        <v>601.04998779296795</v>
      </c>
      <c r="Y72" s="34">
        <v>615.14001464843705</v>
      </c>
      <c r="Z72" s="34">
        <v>628.64001464843705</v>
      </c>
      <c r="AA72" s="34">
        <v>641.55999755859295</v>
      </c>
    </row>
    <row r="73" spans="1:27" s="30" customFormat="1" x14ac:dyDescent="0.35">
      <c r="A73" s="38" t="s">
        <v>127</v>
      </c>
      <c r="B73" s="38"/>
      <c r="C73" s="35">
        <v>5453.4146079017682</v>
      </c>
      <c r="D73" s="35">
        <v>6060.1215824090077</v>
      </c>
      <c r="E73" s="35">
        <v>5996.1433793924689</v>
      </c>
      <c r="F73" s="35">
        <v>6452.7203998824589</v>
      </c>
      <c r="G73" s="35">
        <v>6452.7320433352079</v>
      </c>
      <c r="H73" s="35">
        <v>7121.6797048514291</v>
      </c>
      <c r="I73" s="35">
        <v>7452.7230944988178</v>
      </c>
      <c r="J73" s="35">
        <v>7810.9282254636673</v>
      </c>
      <c r="K73" s="35">
        <v>8093.7286379575689</v>
      </c>
      <c r="L73" s="35">
        <v>7641.7341388913092</v>
      </c>
      <c r="M73" s="35">
        <v>7641.7342350799481</v>
      </c>
      <c r="N73" s="35">
        <v>7576.2934886634685</v>
      </c>
      <c r="O73" s="35">
        <v>7383.0959707489146</v>
      </c>
      <c r="P73" s="35">
        <v>7383.0960820910759</v>
      </c>
      <c r="Q73" s="35">
        <v>6351.1961817995971</v>
      </c>
      <c r="R73" s="35">
        <v>6166.3963337147397</v>
      </c>
      <c r="S73" s="35">
        <v>5996.1236785619403</v>
      </c>
      <c r="T73" s="35">
        <v>6193.8252305075421</v>
      </c>
      <c r="U73" s="35">
        <v>5902.7100446555014</v>
      </c>
      <c r="V73" s="35">
        <v>5863.7104959564422</v>
      </c>
      <c r="W73" s="35">
        <v>5863.7503638350026</v>
      </c>
      <c r="X73" s="35">
        <v>6550.8435877168331</v>
      </c>
      <c r="Y73" s="35">
        <v>6303.9887585429515</v>
      </c>
      <c r="Z73" s="35">
        <v>5747.4293035733026</v>
      </c>
      <c r="AA73" s="35">
        <v>5404.2295063830161</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208</v>
      </c>
      <c r="D78" s="34">
        <v>208.00027286919999</v>
      </c>
      <c r="E78" s="34">
        <v>208.00036249138</v>
      </c>
      <c r="F78" s="34">
        <v>208.00036260927999</v>
      </c>
      <c r="G78" s="34">
        <v>208.00036265393001</v>
      </c>
      <c r="H78" s="34">
        <v>208.00036289002</v>
      </c>
      <c r="I78" s="34">
        <v>208.00036306662</v>
      </c>
      <c r="J78" s="34">
        <v>208.00042936142</v>
      </c>
      <c r="K78" s="34">
        <v>208.0004640544</v>
      </c>
      <c r="L78" s="34">
        <v>208.00053976769999</v>
      </c>
      <c r="M78" s="34">
        <v>208.0005399616</v>
      </c>
      <c r="N78" s="34">
        <v>208.00059055989999</v>
      </c>
      <c r="O78" s="34">
        <v>208.00059085625</v>
      </c>
      <c r="P78" s="34">
        <v>208.00059096179999</v>
      </c>
      <c r="Q78" s="34">
        <v>208.00059104920001</v>
      </c>
      <c r="R78" s="34">
        <v>208.00059121806001</v>
      </c>
      <c r="S78" s="34">
        <v>208.00059310417001</v>
      </c>
      <c r="T78" s="34">
        <v>208.00059409459999</v>
      </c>
      <c r="U78" s="34">
        <v>208.0006323392</v>
      </c>
      <c r="V78" s="34">
        <v>208.00063270656</v>
      </c>
      <c r="W78" s="34">
        <v>208.00064059810001</v>
      </c>
      <c r="X78" s="34">
        <v>208.00065721050001</v>
      </c>
      <c r="Y78" s="34">
        <v>208.00067096576001</v>
      </c>
      <c r="Z78" s="34">
        <v>208.0006717313</v>
      </c>
      <c r="AA78" s="34">
        <v>208.0006727132</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178.00061051439999</v>
      </c>
      <c r="D80" s="34">
        <v>178.00061438309999</v>
      </c>
      <c r="E80" s="34">
        <v>178.00065400375999</v>
      </c>
      <c r="F80" s="34">
        <v>178.00068690325</v>
      </c>
      <c r="G80" s="34">
        <v>178.000709962</v>
      </c>
      <c r="H80" s="34">
        <v>178.00075027459999</v>
      </c>
      <c r="I80" s="34">
        <v>178.00079492270001</v>
      </c>
      <c r="J80" s="34">
        <v>178.00085318653001</v>
      </c>
      <c r="K80" s="34">
        <v>178.00090581493001</v>
      </c>
      <c r="L80" s="34">
        <v>178.00097221363001</v>
      </c>
      <c r="M80" s="34">
        <v>178.00101719809999</v>
      </c>
      <c r="N80" s="34">
        <v>178.0010919069</v>
      </c>
      <c r="O80" s="34">
        <v>178.00116167869999</v>
      </c>
      <c r="P80" s="34">
        <v>178.0012176024</v>
      </c>
      <c r="Q80" s="34">
        <v>178.0012779166</v>
      </c>
      <c r="R80" s="34">
        <v>178.0013522962</v>
      </c>
      <c r="S80" s="34">
        <v>178.0014463734</v>
      </c>
      <c r="T80" s="34">
        <v>178.00152574259999</v>
      </c>
      <c r="U80" s="34">
        <v>178.00162973580001</v>
      </c>
      <c r="V80" s="34">
        <v>58.001717301299998</v>
      </c>
      <c r="W80" s="34">
        <v>58.0018243273</v>
      </c>
      <c r="X80" s="34">
        <v>58.001931917900002</v>
      </c>
      <c r="Y80" s="34">
        <v>58.002084797000002</v>
      </c>
      <c r="Z80" s="34">
        <v>58.002318633000002</v>
      </c>
      <c r="AA80" s="34">
        <v>58.002374166400003</v>
      </c>
    </row>
    <row r="81" spans="1:27" s="30" customFormat="1" x14ac:dyDescent="0.35">
      <c r="A81" s="31" t="s">
        <v>123</v>
      </c>
      <c r="B81" s="31" t="s">
        <v>62</v>
      </c>
      <c r="C81" s="34">
        <v>2176.5000038146973</v>
      </c>
      <c r="D81" s="34">
        <v>2176.5000038146973</v>
      </c>
      <c r="E81" s="34">
        <v>2176.5000038146973</v>
      </c>
      <c r="F81" s="34">
        <v>2176.5000038146973</v>
      </c>
      <c r="G81" s="34">
        <v>2176.5000038146973</v>
      </c>
      <c r="H81" s="34">
        <v>2176.5000038146973</v>
      </c>
      <c r="I81" s="34">
        <v>2176.5000038146973</v>
      </c>
      <c r="J81" s="34">
        <v>2176.5000038146973</v>
      </c>
      <c r="K81" s="34">
        <v>2176.5000038146973</v>
      </c>
      <c r="L81" s="34">
        <v>2176.5000038146973</v>
      </c>
      <c r="M81" s="34">
        <v>2176.5000038146973</v>
      </c>
      <c r="N81" s="34">
        <v>2176.5000038146973</v>
      </c>
      <c r="O81" s="34">
        <v>2176.5000038146973</v>
      </c>
      <c r="P81" s="34">
        <v>2176.5000038146973</v>
      </c>
      <c r="Q81" s="34">
        <v>2176.5000038146973</v>
      </c>
      <c r="R81" s="34">
        <v>2176.5000038146973</v>
      </c>
      <c r="S81" s="34">
        <v>2176.5000038146973</v>
      </c>
      <c r="T81" s="34">
        <v>2176.5000038146973</v>
      </c>
      <c r="U81" s="34">
        <v>2176.5000038146973</v>
      </c>
      <c r="V81" s="34">
        <v>2176.5000038146973</v>
      </c>
      <c r="W81" s="34">
        <v>2176.5000038146973</v>
      </c>
      <c r="X81" s="34">
        <v>2176.5000038146973</v>
      </c>
      <c r="Y81" s="34">
        <v>2176.5000038146973</v>
      </c>
      <c r="Z81" s="34">
        <v>2176.5000038146973</v>
      </c>
      <c r="AA81" s="34">
        <v>2176.5000038146973</v>
      </c>
    </row>
    <row r="82" spans="1:27" s="30" customFormat="1" x14ac:dyDescent="0.35">
      <c r="A82" s="31" t="s">
        <v>123</v>
      </c>
      <c r="B82" s="31" t="s">
        <v>66</v>
      </c>
      <c r="C82" s="34">
        <v>573.20000457763604</v>
      </c>
      <c r="D82" s="34">
        <v>712.08876924073616</v>
      </c>
      <c r="E82" s="34">
        <v>1128.7557363924359</v>
      </c>
      <c r="F82" s="34">
        <v>1128.7557482419359</v>
      </c>
      <c r="G82" s="34">
        <v>1128.7557535362359</v>
      </c>
      <c r="H82" s="34">
        <v>1267.6411120686362</v>
      </c>
      <c r="I82" s="34">
        <v>1406.529988515636</v>
      </c>
      <c r="J82" s="34">
        <v>1729.8604028086361</v>
      </c>
      <c r="K82" s="34">
        <v>1957.6229730336361</v>
      </c>
      <c r="L82" s="34">
        <v>2231.4963962516358</v>
      </c>
      <c r="M82" s="34">
        <v>2231.496447060636</v>
      </c>
      <c r="N82" s="34">
        <v>2656.5230695456362</v>
      </c>
      <c r="O82" s="34">
        <v>2656.5230877596364</v>
      </c>
      <c r="P82" s="34">
        <v>2656.5231218806357</v>
      </c>
      <c r="Q82" s="34">
        <v>2656.5231234636358</v>
      </c>
      <c r="R82" s="34">
        <v>2656.5231480716357</v>
      </c>
      <c r="S82" s="34">
        <v>2720.4229557146359</v>
      </c>
      <c r="T82" s="34">
        <v>2859.3116049696346</v>
      </c>
      <c r="U82" s="34">
        <v>2998.2002456146361</v>
      </c>
      <c r="V82" s="34">
        <v>2998.2002486956358</v>
      </c>
      <c r="W82" s="34">
        <v>2998.2003044996359</v>
      </c>
      <c r="X82" s="34">
        <v>2998.2003651246359</v>
      </c>
      <c r="Y82" s="34">
        <v>2998.2003751256357</v>
      </c>
      <c r="Z82" s="34">
        <v>2844.6004025251209</v>
      </c>
      <c r="AA82" s="34">
        <v>2844.6004428411211</v>
      </c>
    </row>
    <row r="83" spans="1:27" s="30" customFormat="1" x14ac:dyDescent="0.35">
      <c r="A83" s="31" t="s">
        <v>123</v>
      </c>
      <c r="B83" s="31" t="s">
        <v>65</v>
      </c>
      <c r="C83" s="34">
        <v>8.8490409999999998E-4</v>
      </c>
      <c r="D83" s="34">
        <v>8.8501970000000004E-4</v>
      </c>
      <c r="E83" s="34">
        <v>8.8550450000000002E-4</v>
      </c>
      <c r="F83" s="34">
        <v>8.8644169999999999E-4</v>
      </c>
      <c r="G83" s="34">
        <v>8.8700233E-4</v>
      </c>
      <c r="H83" s="34">
        <v>5.9693465000000001E-3</v>
      </c>
      <c r="I83" s="34">
        <v>6.2188473999999997E-3</v>
      </c>
      <c r="J83" s="34">
        <v>6.2288519999999896E-3</v>
      </c>
      <c r="K83" s="34">
        <v>6.2301266000000001E-3</v>
      </c>
      <c r="L83" s="34">
        <v>6.2502759999999999E-3</v>
      </c>
      <c r="M83" s="34">
        <v>6.2609900000000001E-3</v>
      </c>
      <c r="N83" s="34">
        <v>2.2150863E-2</v>
      </c>
      <c r="O83" s="34">
        <v>2.2151541E-2</v>
      </c>
      <c r="P83" s="34">
        <v>2.2151772E-2</v>
      </c>
      <c r="Q83" s="34">
        <v>2.215201E-2</v>
      </c>
      <c r="R83" s="34">
        <v>2.2152714E-2</v>
      </c>
      <c r="S83" s="34">
        <v>149.99945</v>
      </c>
      <c r="T83" s="34">
        <v>149.99973</v>
      </c>
      <c r="U83" s="34">
        <v>150</v>
      </c>
      <c r="V83" s="34">
        <v>150</v>
      </c>
      <c r="W83" s="34">
        <v>150</v>
      </c>
      <c r="X83" s="34">
        <v>150</v>
      </c>
      <c r="Y83" s="34">
        <v>150</v>
      </c>
      <c r="Z83" s="34">
        <v>150</v>
      </c>
      <c r="AA83" s="34">
        <v>150</v>
      </c>
    </row>
    <row r="84" spans="1:27" s="30" customFormat="1" x14ac:dyDescent="0.35">
      <c r="A84" s="31" t="s">
        <v>123</v>
      </c>
      <c r="B84" s="31" t="s">
        <v>34</v>
      </c>
      <c r="C84" s="34">
        <v>9.5184804999999995E-4</v>
      </c>
      <c r="D84" s="34">
        <v>1.2336794E-3</v>
      </c>
      <c r="E84" s="34">
        <v>1.3398252999999899E-3</v>
      </c>
      <c r="F84" s="34">
        <v>1.4335791E-3</v>
      </c>
      <c r="G84" s="34">
        <v>1.6504557999999999E-3</v>
      </c>
      <c r="H84" s="34">
        <v>8.2633900000000007E-3</v>
      </c>
      <c r="I84" s="34">
        <v>8.8399719999999998E-3</v>
      </c>
      <c r="J84" s="34">
        <v>3.0515210000000001E-2</v>
      </c>
      <c r="K84" s="34">
        <v>3.0652491E-2</v>
      </c>
      <c r="L84" s="34">
        <v>3.0684965000000002E-2</v>
      </c>
      <c r="M84" s="34">
        <v>3.0700402000000002E-2</v>
      </c>
      <c r="N84" s="34">
        <v>3.0701954E-2</v>
      </c>
      <c r="O84" s="34">
        <v>3.0702192E-2</v>
      </c>
      <c r="P84" s="34">
        <v>3.0702315000000001E-2</v>
      </c>
      <c r="Q84" s="34">
        <v>3.0702409999999999E-2</v>
      </c>
      <c r="R84" s="34">
        <v>3.0702495999999999E-2</v>
      </c>
      <c r="S84" s="34">
        <v>3.0702611000000001E-2</v>
      </c>
      <c r="T84" s="34">
        <v>3.0702759E-2</v>
      </c>
      <c r="U84" s="34">
        <v>3.0702995E-2</v>
      </c>
      <c r="V84" s="34">
        <v>3.0705130000000001E-2</v>
      </c>
      <c r="W84" s="34">
        <v>2.9789488999999999E-2</v>
      </c>
      <c r="X84" s="34">
        <v>2.9549007999999901E-2</v>
      </c>
      <c r="Y84" s="34">
        <v>2.9523745000000001E-2</v>
      </c>
      <c r="Z84" s="34">
        <v>2.945213E-2</v>
      </c>
      <c r="AA84" s="34">
        <v>2.9286568999999998E-2</v>
      </c>
    </row>
    <row r="85" spans="1:27" s="30" customFormat="1" x14ac:dyDescent="0.35">
      <c r="A85" s="31" t="s">
        <v>123</v>
      </c>
      <c r="B85" s="31" t="s">
        <v>70</v>
      </c>
      <c r="C85" s="34">
        <v>0</v>
      </c>
      <c r="D85" s="34">
        <v>0</v>
      </c>
      <c r="E85" s="34">
        <v>0</v>
      </c>
      <c r="F85" s="34">
        <v>2.8650777E-3</v>
      </c>
      <c r="G85" s="34">
        <v>2.8937182000000001E-3</v>
      </c>
      <c r="H85" s="34">
        <v>3.0182704999999902E-3</v>
      </c>
      <c r="I85" s="34">
        <v>3.2276127000000002E-3</v>
      </c>
      <c r="J85" s="34">
        <v>8.6899109999999998E-3</v>
      </c>
      <c r="K85" s="34">
        <v>1.1306004E-2</v>
      </c>
      <c r="L85" s="34">
        <v>139.83487</v>
      </c>
      <c r="M85" s="34">
        <v>139.83491999999899</v>
      </c>
      <c r="N85" s="34">
        <v>169.78951999999899</v>
      </c>
      <c r="O85" s="34">
        <v>169.78953999999999</v>
      </c>
      <c r="P85" s="34">
        <v>169.78954999999999</v>
      </c>
      <c r="Q85" s="34">
        <v>169.78957</v>
      </c>
      <c r="R85" s="34">
        <v>169.78958</v>
      </c>
      <c r="S85" s="34">
        <v>169.78971999999999</v>
      </c>
      <c r="T85" s="34">
        <v>169.78980999999999</v>
      </c>
      <c r="U85" s="34">
        <v>169.78993</v>
      </c>
      <c r="V85" s="34">
        <v>169.78996000000001</v>
      </c>
      <c r="W85" s="34">
        <v>169.79058999999901</v>
      </c>
      <c r="X85" s="34">
        <v>169.79130000000001</v>
      </c>
      <c r="Y85" s="34">
        <v>169.79133999999999</v>
      </c>
      <c r="Z85" s="34">
        <v>169.79134999999999</v>
      </c>
      <c r="AA85" s="34">
        <v>169.79137</v>
      </c>
    </row>
    <row r="86" spans="1:27" s="30" customFormat="1" x14ac:dyDescent="0.35">
      <c r="A86" s="31" t="s">
        <v>123</v>
      </c>
      <c r="B86" s="31" t="s">
        <v>52</v>
      </c>
      <c r="C86" s="34">
        <v>15.560000419616699</v>
      </c>
      <c r="D86" s="34">
        <v>18.2600002288818</v>
      </c>
      <c r="E86" s="34">
        <v>29.799999237060501</v>
      </c>
      <c r="F86" s="34">
        <v>47.909999847412102</v>
      </c>
      <c r="G86" s="34">
        <v>53.009998321533203</v>
      </c>
      <c r="H86" s="34">
        <v>57.060001373291001</v>
      </c>
      <c r="I86" s="34">
        <v>59.709999084472599</v>
      </c>
      <c r="J86" s="34">
        <v>62.569999694824197</v>
      </c>
      <c r="K86" s="34">
        <v>65.769996643066406</v>
      </c>
      <c r="L86" s="34">
        <v>68.440002441406193</v>
      </c>
      <c r="M86" s="34">
        <v>70.709999084472599</v>
      </c>
      <c r="N86" s="34">
        <v>72.910003662109304</v>
      </c>
      <c r="O86" s="34">
        <v>75.139999389648395</v>
      </c>
      <c r="P86" s="34">
        <v>77.779998779296804</v>
      </c>
      <c r="Q86" s="34">
        <v>80.870002746582003</v>
      </c>
      <c r="R86" s="34">
        <v>84.190002441406193</v>
      </c>
      <c r="S86" s="34">
        <v>87.419998168945298</v>
      </c>
      <c r="T86" s="34">
        <v>90.830001831054602</v>
      </c>
      <c r="U86" s="34">
        <v>94.400001525878906</v>
      </c>
      <c r="V86" s="34">
        <v>97.129997253417898</v>
      </c>
      <c r="W86" s="34">
        <v>99.889999389648395</v>
      </c>
      <c r="X86" s="34">
        <v>102.69000244140599</v>
      </c>
      <c r="Y86" s="34">
        <v>105.540000915527</v>
      </c>
      <c r="Z86" s="34">
        <v>108.400001525878</v>
      </c>
      <c r="AA86" s="34">
        <v>111.230003356933</v>
      </c>
    </row>
    <row r="87" spans="1:27" s="30" customFormat="1" x14ac:dyDescent="0.35">
      <c r="A87" s="38" t="s">
        <v>127</v>
      </c>
      <c r="B87" s="38"/>
      <c r="C87" s="35">
        <v>3135.7015038108334</v>
      </c>
      <c r="D87" s="35">
        <v>3274.5905453274336</v>
      </c>
      <c r="E87" s="35">
        <v>3691.2576422067732</v>
      </c>
      <c r="F87" s="35">
        <v>3691.2576880108631</v>
      </c>
      <c r="G87" s="35">
        <v>3691.2577169691926</v>
      </c>
      <c r="H87" s="35">
        <v>3830.1481983944536</v>
      </c>
      <c r="I87" s="35">
        <v>3969.0373691670529</v>
      </c>
      <c r="J87" s="35">
        <v>4292.367918023283</v>
      </c>
      <c r="K87" s="35">
        <v>4520.1305768442635</v>
      </c>
      <c r="L87" s="35">
        <v>4794.0041623236639</v>
      </c>
      <c r="M87" s="35">
        <v>4794.004269025033</v>
      </c>
      <c r="N87" s="35">
        <v>5219.0469066901333</v>
      </c>
      <c r="O87" s="35">
        <v>5219.0469956502839</v>
      </c>
      <c r="P87" s="35">
        <v>5219.0470860315327</v>
      </c>
      <c r="Q87" s="35">
        <v>5219.0471482541334</v>
      </c>
      <c r="R87" s="35">
        <v>5219.0472481145935</v>
      </c>
      <c r="S87" s="35">
        <v>5432.9244490069041</v>
      </c>
      <c r="T87" s="35">
        <v>5571.813458621531</v>
      </c>
      <c r="U87" s="35">
        <v>5710.7025115043334</v>
      </c>
      <c r="V87" s="35">
        <v>5590.7026025181931</v>
      </c>
      <c r="W87" s="35">
        <v>5590.7027732397328</v>
      </c>
      <c r="X87" s="35">
        <v>5590.7029580677336</v>
      </c>
      <c r="Y87" s="35">
        <v>5590.7031347030934</v>
      </c>
      <c r="Z87" s="35">
        <v>5437.1033967041185</v>
      </c>
      <c r="AA87" s="35">
        <v>5437.1034935354182</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342.33969026105603</v>
      </c>
      <c r="D92" s="34">
        <v>362.341719727206</v>
      </c>
      <c r="E92" s="34">
        <v>362.34395532380603</v>
      </c>
      <c r="F92" s="34">
        <v>362.34606530800596</v>
      </c>
      <c r="G92" s="34">
        <v>362.34715496970603</v>
      </c>
      <c r="H92" s="34">
        <v>5574.7812214167043</v>
      </c>
      <c r="I92" s="34">
        <v>6930.7297125036939</v>
      </c>
      <c r="J92" s="34">
        <v>6930.7532311997065</v>
      </c>
      <c r="K92" s="34">
        <v>6930.7535512647073</v>
      </c>
      <c r="L92" s="34">
        <v>6900.7537120037059</v>
      </c>
      <c r="M92" s="34">
        <v>6900.7537507237066</v>
      </c>
      <c r="N92" s="34">
        <v>6900.7539029677064</v>
      </c>
      <c r="O92" s="34">
        <v>6845.4239035379996</v>
      </c>
      <c r="P92" s="34">
        <v>6820.4239038410005</v>
      </c>
      <c r="Q92" s="34">
        <v>6820.423904098001</v>
      </c>
      <c r="R92" s="34">
        <v>6820.4239043260004</v>
      </c>
      <c r="S92" s="34">
        <v>6820.4239046050006</v>
      </c>
      <c r="T92" s="34">
        <v>6820.4239049690004</v>
      </c>
      <c r="U92" s="34">
        <v>6820.4239055090002</v>
      </c>
      <c r="V92" s="34">
        <v>6820.4239086480002</v>
      </c>
      <c r="W92" s="34">
        <v>6820.4149402049998</v>
      </c>
      <c r="X92" s="34">
        <v>6820.4135451510001</v>
      </c>
      <c r="Y92" s="34">
        <v>6820.4113954719996</v>
      </c>
      <c r="Z92" s="34">
        <v>6820.4096786369992</v>
      </c>
      <c r="AA92" s="34">
        <v>6810.4090144459988</v>
      </c>
    </row>
    <row r="93" spans="1:27" collapsed="1" x14ac:dyDescent="0.35">
      <c r="A93" s="31" t="s">
        <v>38</v>
      </c>
      <c r="B93" s="31" t="s">
        <v>113</v>
      </c>
      <c r="C93" s="34">
        <v>1330</v>
      </c>
      <c r="D93" s="34">
        <v>1330</v>
      </c>
      <c r="E93" s="34">
        <v>1330</v>
      </c>
      <c r="F93" s="34">
        <v>1330.0433719850002</v>
      </c>
      <c r="G93" s="34">
        <v>3370.0450809149997</v>
      </c>
      <c r="H93" s="34">
        <v>3370.0500600713003</v>
      </c>
      <c r="I93" s="34">
        <v>3370.0608397442998</v>
      </c>
      <c r="J93" s="34">
        <v>3370.0713571994997</v>
      </c>
      <c r="K93" s="34">
        <v>3370.0939118925994</v>
      </c>
      <c r="L93" s="34">
        <v>3516.6960339685002</v>
      </c>
      <c r="M93" s="34">
        <v>3516.6961521519993</v>
      </c>
      <c r="N93" s="34">
        <v>4139.8003760243992</v>
      </c>
      <c r="O93" s="34">
        <v>4139.8005292876005</v>
      </c>
      <c r="P93" s="34">
        <v>4139.8005730130008</v>
      </c>
      <c r="Q93" s="34">
        <v>4139.8008267020004</v>
      </c>
      <c r="R93" s="34">
        <v>4139.8009630523002</v>
      </c>
      <c r="S93" s="34">
        <v>6297.2363404386006</v>
      </c>
      <c r="T93" s="34">
        <v>6297.2368790539995</v>
      </c>
      <c r="U93" s="34">
        <v>6297.2378992129998</v>
      </c>
      <c r="V93" s="34">
        <v>6297.2387787369998</v>
      </c>
      <c r="W93" s="34">
        <v>7823.6948183689983</v>
      </c>
      <c r="X93" s="34">
        <v>7990.7879447789992</v>
      </c>
      <c r="Y93" s="34">
        <v>7990.7880315879993</v>
      </c>
      <c r="Z93" s="34">
        <v>7990.8064657869991</v>
      </c>
      <c r="AA93" s="34">
        <v>7990.8065204619988</v>
      </c>
    </row>
    <row r="94" spans="1:27" x14ac:dyDescent="0.35">
      <c r="A94" s="31" t="s">
        <v>38</v>
      </c>
      <c r="B94" s="31" t="s">
        <v>72</v>
      </c>
      <c r="C94" s="34">
        <v>581.81000077724343</v>
      </c>
      <c r="D94" s="34">
        <v>725.17000555991945</v>
      </c>
      <c r="E94" s="34">
        <v>1336.820008993147</v>
      </c>
      <c r="F94" s="34">
        <v>2245.3399996757494</v>
      </c>
      <c r="G94" s="34">
        <v>2500.8000230789175</v>
      </c>
      <c r="H94" s="34">
        <v>2708.9999418258644</v>
      </c>
      <c r="I94" s="34">
        <v>2853.5400080680834</v>
      </c>
      <c r="J94" s="34">
        <v>3010.3599882125827</v>
      </c>
      <c r="K94" s="34">
        <v>3185.200007915495</v>
      </c>
      <c r="L94" s="34">
        <v>3339.4999442100425</v>
      </c>
      <c r="M94" s="34">
        <v>3479.1399621963442</v>
      </c>
      <c r="N94" s="34">
        <v>3611.0999374389557</v>
      </c>
      <c r="O94" s="34">
        <v>3746.450027465813</v>
      </c>
      <c r="P94" s="34">
        <v>3897.8099899291929</v>
      </c>
      <c r="Q94" s="34">
        <v>4071.4899425506524</v>
      </c>
      <c r="R94" s="34">
        <v>4256.730011939987</v>
      </c>
      <c r="S94" s="34">
        <v>4441.0600032806287</v>
      </c>
      <c r="T94" s="34">
        <v>4639.3500280380058</v>
      </c>
      <c r="U94" s="34">
        <v>4848.569939613325</v>
      </c>
      <c r="V94" s="34">
        <v>5014.8800783157221</v>
      </c>
      <c r="W94" s="34">
        <v>5185.1698760986246</v>
      </c>
      <c r="X94" s="34">
        <v>5358.0499038696198</v>
      </c>
      <c r="Y94" s="34">
        <v>5533.8399972915486</v>
      </c>
      <c r="Z94" s="34">
        <v>5711.5400094985844</v>
      </c>
      <c r="AA94" s="34">
        <v>5892.4599466323762</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5.5178277000000001E-3</v>
      </c>
      <c r="D97" s="34">
        <v>6.4096928999999806E-3</v>
      </c>
      <c r="E97" s="34">
        <v>7.8901744999999787E-3</v>
      </c>
      <c r="F97" s="34">
        <v>9.5615941999999919E-3</v>
      </c>
      <c r="G97" s="34">
        <v>9.7383385999999898E-3</v>
      </c>
      <c r="H97" s="34">
        <v>2076.0628581030001</v>
      </c>
      <c r="I97" s="34">
        <v>3396.6928726079987</v>
      </c>
      <c r="J97" s="34">
        <v>3396.6941160659999</v>
      </c>
      <c r="K97" s="34">
        <v>3396.69429885</v>
      </c>
      <c r="L97" s="34">
        <v>3396.6944271150001</v>
      </c>
      <c r="M97" s="34">
        <v>3396.6944503979998</v>
      </c>
      <c r="N97" s="34">
        <v>3396.6946010900001</v>
      </c>
      <c r="O97" s="34">
        <v>3396.6946013459997</v>
      </c>
      <c r="P97" s="34">
        <v>3396.694601526</v>
      </c>
      <c r="Q97" s="34">
        <v>3396.6946016879997</v>
      </c>
      <c r="R97" s="34">
        <v>3396.69460183</v>
      </c>
      <c r="S97" s="34">
        <v>3396.6946019940001</v>
      </c>
      <c r="T97" s="34">
        <v>3396.6946022100001</v>
      </c>
      <c r="U97" s="34">
        <v>3396.6946025140001</v>
      </c>
      <c r="V97" s="34">
        <v>3396.6946035179999</v>
      </c>
      <c r="W97" s="34">
        <v>3396.689450716</v>
      </c>
      <c r="X97" s="34">
        <v>3396.6889961430002</v>
      </c>
      <c r="Y97" s="34">
        <v>3396.6875217269999</v>
      </c>
      <c r="Z97" s="34">
        <v>3396.6861565069994</v>
      </c>
      <c r="AA97" s="34">
        <v>3396.6860878769999</v>
      </c>
    </row>
    <row r="98" spans="1:27" x14ac:dyDescent="0.35">
      <c r="A98" s="31" t="s">
        <v>119</v>
      </c>
      <c r="B98" s="31" t="s">
        <v>113</v>
      </c>
      <c r="C98" s="34">
        <v>840</v>
      </c>
      <c r="D98" s="34">
        <v>840</v>
      </c>
      <c r="E98" s="34">
        <v>840</v>
      </c>
      <c r="F98" s="34">
        <v>840.02910472010001</v>
      </c>
      <c r="G98" s="34">
        <v>2880.0291098182001</v>
      </c>
      <c r="H98" s="34">
        <v>2880.0313391124</v>
      </c>
      <c r="I98" s="34">
        <v>2880.0330443669</v>
      </c>
      <c r="J98" s="34">
        <v>2880.0352322970998</v>
      </c>
      <c r="K98" s="34">
        <v>2880.041136111</v>
      </c>
      <c r="L98" s="34">
        <v>2886.763845297</v>
      </c>
      <c r="M98" s="34">
        <v>2886.7638829580001</v>
      </c>
      <c r="N98" s="34">
        <v>3157.3160203990001</v>
      </c>
      <c r="O98" s="34">
        <v>3157.31606203</v>
      </c>
      <c r="P98" s="34">
        <v>3157.316072266</v>
      </c>
      <c r="Q98" s="34">
        <v>3157.316278242</v>
      </c>
      <c r="R98" s="34">
        <v>3157.3163150660002</v>
      </c>
      <c r="S98" s="34">
        <v>4258.0313469560006</v>
      </c>
      <c r="T98" s="34">
        <v>4258.0314310619997</v>
      </c>
      <c r="U98" s="34">
        <v>4258.0316582730002</v>
      </c>
      <c r="V98" s="34">
        <v>4258.0318550390002</v>
      </c>
      <c r="W98" s="34">
        <v>4258.047408681</v>
      </c>
      <c r="X98" s="34">
        <v>4258.0475131920002</v>
      </c>
      <c r="Y98" s="34">
        <v>4258.0475234240002</v>
      </c>
      <c r="Z98" s="34">
        <v>4258.0477257069997</v>
      </c>
      <c r="AA98" s="34">
        <v>4258.0477389919997</v>
      </c>
    </row>
    <row r="99" spans="1:27" x14ac:dyDescent="0.35">
      <c r="A99" s="31" t="s">
        <v>119</v>
      </c>
      <c r="B99" s="31" t="s">
        <v>72</v>
      </c>
      <c r="C99" s="34">
        <v>238.6299976110457</v>
      </c>
      <c r="D99" s="34">
        <v>301.40000319480828</v>
      </c>
      <c r="E99" s="34">
        <v>557.77000975608735</v>
      </c>
      <c r="F99" s="34">
        <v>940.54999494552612</v>
      </c>
      <c r="G99" s="34">
        <v>1046.4800271987915</v>
      </c>
      <c r="H99" s="34">
        <v>1131.6399831771841</v>
      </c>
      <c r="I99" s="34">
        <v>1188.7900004386895</v>
      </c>
      <c r="J99" s="34">
        <v>1250.4699811935418</v>
      </c>
      <c r="K99" s="34">
        <v>1319.8300051689134</v>
      </c>
      <c r="L99" s="34">
        <v>1377.3399710655124</v>
      </c>
      <c r="M99" s="34">
        <v>1428.2799692153878</v>
      </c>
      <c r="N99" s="34">
        <v>1475.4899520873946</v>
      </c>
      <c r="O99" s="34">
        <v>1523.5200500488215</v>
      </c>
      <c r="P99" s="34">
        <v>1575.7700424194293</v>
      </c>
      <c r="Q99" s="34">
        <v>1637.6599483489931</v>
      </c>
      <c r="R99" s="34">
        <v>1703.4800119399938</v>
      </c>
      <c r="S99" s="34">
        <v>1768.2899684905972</v>
      </c>
      <c r="T99" s="34">
        <v>1837.9099798202431</v>
      </c>
      <c r="U99" s="34">
        <v>1910.5500040054235</v>
      </c>
      <c r="V99" s="34">
        <v>1964.3000078201212</v>
      </c>
      <c r="W99" s="34">
        <v>2018.5299377441347</v>
      </c>
      <c r="X99" s="34">
        <v>2073.8599624633757</v>
      </c>
      <c r="Y99" s="34">
        <v>2130.0499963760335</v>
      </c>
      <c r="Z99" s="34">
        <v>2186.4899835586498</v>
      </c>
      <c r="AA99" s="34">
        <v>2243.4099359512302</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102.0010029593</v>
      </c>
      <c r="D102" s="34">
        <v>122.0012913524</v>
      </c>
      <c r="E102" s="34">
        <v>122.0015629998</v>
      </c>
      <c r="F102" s="34">
        <v>122.0016918888</v>
      </c>
      <c r="G102" s="34">
        <v>122.0019841997</v>
      </c>
      <c r="H102" s="34">
        <v>1786.0253</v>
      </c>
      <c r="I102" s="34">
        <v>1821.3429999999901</v>
      </c>
      <c r="J102" s="34">
        <v>1821.3434999999999</v>
      </c>
      <c r="K102" s="34">
        <v>1821.3434999999999</v>
      </c>
      <c r="L102" s="34">
        <v>1821.3434999999999</v>
      </c>
      <c r="M102" s="34">
        <v>1821.3434999999999</v>
      </c>
      <c r="N102" s="34">
        <v>1821.3434999999999</v>
      </c>
      <c r="O102" s="34">
        <v>1821.3434999999999</v>
      </c>
      <c r="P102" s="34">
        <v>1821.3434999999999</v>
      </c>
      <c r="Q102" s="34">
        <v>1821.3434999999999</v>
      </c>
      <c r="R102" s="34">
        <v>1821.3434999999999</v>
      </c>
      <c r="S102" s="34">
        <v>1821.3434999999999</v>
      </c>
      <c r="T102" s="34">
        <v>1821.3434999999999</v>
      </c>
      <c r="U102" s="34">
        <v>1821.3434999999999</v>
      </c>
      <c r="V102" s="34">
        <v>1821.3434999999999</v>
      </c>
      <c r="W102" s="34">
        <v>1821.3426999999999</v>
      </c>
      <c r="X102" s="34">
        <v>1821.3423</v>
      </c>
      <c r="Y102" s="34">
        <v>1821.3420000000001</v>
      </c>
      <c r="Z102" s="34">
        <v>1821.3418999999999</v>
      </c>
      <c r="AA102" s="34">
        <v>1821.3416999999999</v>
      </c>
    </row>
    <row r="103" spans="1:27" x14ac:dyDescent="0.35">
      <c r="A103" s="31" t="s">
        <v>120</v>
      </c>
      <c r="B103" s="31" t="s">
        <v>113</v>
      </c>
      <c r="C103" s="34">
        <v>490</v>
      </c>
      <c r="D103" s="34">
        <v>490</v>
      </c>
      <c r="E103" s="34">
        <v>490</v>
      </c>
      <c r="F103" s="34">
        <v>490.00419405899999</v>
      </c>
      <c r="G103" s="34">
        <v>490.00552966800001</v>
      </c>
      <c r="H103" s="34">
        <v>490.00553244449998</v>
      </c>
      <c r="I103" s="34">
        <v>490.00595976969998</v>
      </c>
      <c r="J103" s="34">
        <v>490.00878647399998</v>
      </c>
      <c r="K103" s="34">
        <v>490.01661218499999</v>
      </c>
      <c r="L103" s="34">
        <v>490.05993183999999</v>
      </c>
      <c r="M103" s="34">
        <v>490.05994262000002</v>
      </c>
      <c r="N103" s="34">
        <v>812.52596999999992</v>
      </c>
      <c r="O103" s="34">
        <v>812.52600000000007</v>
      </c>
      <c r="P103" s="34">
        <v>812.52600000000007</v>
      </c>
      <c r="Q103" s="34">
        <v>812.52600000000007</v>
      </c>
      <c r="R103" s="34">
        <v>812.52602999999999</v>
      </c>
      <c r="S103" s="34">
        <v>1869.2446</v>
      </c>
      <c r="T103" s="34">
        <v>1869.2446</v>
      </c>
      <c r="U103" s="34">
        <v>1869.2447999999999</v>
      </c>
      <c r="V103" s="34">
        <v>1869.2448999999999</v>
      </c>
      <c r="W103" s="34">
        <v>2525.6215000000002</v>
      </c>
      <c r="X103" s="34">
        <v>2692.7091999999998</v>
      </c>
      <c r="Y103" s="34">
        <v>2692.7091999999998</v>
      </c>
      <c r="Z103" s="34">
        <v>2692.7091999999998</v>
      </c>
      <c r="AA103" s="34">
        <v>2692.7091999999998</v>
      </c>
    </row>
    <row r="104" spans="1:27" x14ac:dyDescent="0.35">
      <c r="A104" s="31" t="s">
        <v>120</v>
      </c>
      <c r="B104" s="31" t="s">
        <v>72</v>
      </c>
      <c r="C104" s="34">
        <v>122.870002746582</v>
      </c>
      <c r="D104" s="34">
        <v>156.11999511718699</v>
      </c>
      <c r="E104" s="34">
        <v>291.20999145507801</v>
      </c>
      <c r="F104" s="34">
        <v>496.95001220703102</v>
      </c>
      <c r="G104" s="34">
        <v>556.75</v>
      </c>
      <c r="H104" s="34">
        <v>606.79998779296795</v>
      </c>
      <c r="I104" s="34">
        <v>642.72998046875</v>
      </c>
      <c r="J104" s="34">
        <v>681.59002685546795</v>
      </c>
      <c r="K104" s="34">
        <v>725</v>
      </c>
      <c r="L104" s="34">
        <v>763.91998291015602</v>
      </c>
      <c r="M104" s="34">
        <v>799.35998535156205</v>
      </c>
      <c r="N104" s="34">
        <v>834.17999267578102</v>
      </c>
      <c r="O104" s="34">
        <v>869.82000732421795</v>
      </c>
      <c r="P104" s="34">
        <v>909.53997802734295</v>
      </c>
      <c r="Q104" s="34">
        <v>953.89001464843705</v>
      </c>
      <c r="R104" s="34">
        <v>1001.46002197265</v>
      </c>
      <c r="S104" s="34">
        <v>1050.64001464843</v>
      </c>
      <c r="T104" s="34">
        <v>1104.35998535156</v>
      </c>
      <c r="U104" s="34">
        <v>1161.9599609375</v>
      </c>
      <c r="V104" s="34">
        <v>1210.31005859375</v>
      </c>
      <c r="W104" s="34">
        <v>1260.40002441406</v>
      </c>
      <c r="X104" s="34">
        <v>1312</v>
      </c>
      <c r="Y104" s="34">
        <v>1364.66003417968</v>
      </c>
      <c r="Z104" s="34">
        <v>1418.01000976562</v>
      </c>
      <c r="AA104" s="34">
        <v>1473.05004882812</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75.331099145506002</v>
      </c>
      <c r="D107" s="34">
        <v>75.331393059706002</v>
      </c>
      <c r="E107" s="34">
        <v>75.331541541006004</v>
      </c>
      <c r="F107" s="34">
        <v>75.331722112805991</v>
      </c>
      <c r="G107" s="34">
        <v>75.331912202205999</v>
      </c>
      <c r="H107" s="34">
        <v>662.07712992370602</v>
      </c>
      <c r="I107" s="34">
        <v>662.07719992370608</v>
      </c>
      <c r="J107" s="34">
        <v>662.07724992370595</v>
      </c>
      <c r="K107" s="34">
        <v>662.07724992370595</v>
      </c>
      <c r="L107" s="34">
        <v>662.07724992370595</v>
      </c>
      <c r="M107" s="34">
        <v>662.07724992370595</v>
      </c>
      <c r="N107" s="34">
        <v>662.07724992370595</v>
      </c>
      <c r="O107" s="34">
        <v>606.74725000000001</v>
      </c>
      <c r="P107" s="34">
        <v>606.74725000000001</v>
      </c>
      <c r="Q107" s="34">
        <v>606.74725000000001</v>
      </c>
      <c r="R107" s="34">
        <v>606.74725000000001</v>
      </c>
      <c r="S107" s="34">
        <v>606.74725000000001</v>
      </c>
      <c r="T107" s="34">
        <v>606.74725000000001</v>
      </c>
      <c r="U107" s="34">
        <v>606.74725000000001</v>
      </c>
      <c r="V107" s="34">
        <v>606.74725000000001</v>
      </c>
      <c r="W107" s="34">
        <v>606.74620000000004</v>
      </c>
      <c r="X107" s="34">
        <v>606.74599999999998</v>
      </c>
      <c r="Y107" s="34">
        <v>606.74585000000002</v>
      </c>
      <c r="Z107" s="34">
        <v>606.74567000000002</v>
      </c>
      <c r="AA107" s="34">
        <v>606.74554000000001</v>
      </c>
    </row>
    <row r="108" spans="1:27" x14ac:dyDescent="0.35">
      <c r="A108" s="31" t="s">
        <v>121</v>
      </c>
      <c r="B108" s="31" t="s">
        <v>113</v>
      </c>
      <c r="C108" s="34">
        <v>0</v>
      </c>
      <c r="D108" s="34">
        <v>0</v>
      </c>
      <c r="E108" s="34">
        <v>0</v>
      </c>
      <c r="F108" s="34">
        <v>5.1062562999999997E-3</v>
      </c>
      <c r="G108" s="34">
        <v>5.4064826E-3</v>
      </c>
      <c r="H108" s="34">
        <v>7.6351356999999898E-3</v>
      </c>
      <c r="I108" s="34">
        <v>1.545288E-2</v>
      </c>
      <c r="J108" s="34">
        <v>1.5457800000000001E-2</v>
      </c>
      <c r="K108" s="34">
        <v>2.1185102000000001E-2</v>
      </c>
      <c r="L108" s="34">
        <v>3.3114060000000001E-2</v>
      </c>
      <c r="M108" s="34">
        <v>3.3119737999999899E-2</v>
      </c>
      <c r="N108" s="34">
        <v>0.16277105</v>
      </c>
      <c r="O108" s="34">
        <v>0.1627982</v>
      </c>
      <c r="P108" s="34">
        <v>0.16281325999999999</v>
      </c>
      <c r="Q108" s="34">
        <v>0.16282703000000001</v>
      </c>
      <c r="R108" s="34">
        <v>0.16285403000000001</v>
      </c>
      <c r="S108" s="34">
        <v>0.16344966</v>
      </c>
      <c r="T108" s="34">
        <v>0.16367644000000001</v>
      </c>
      <c r="U108" s="34">
        <v>0.16372320000000001</v>
      </c>
      <c r="V108" s="34">
        <v>0.16381272999999999</v>
      </c>
      <c r="W108" s="34">
        <v>870.22399999999902</v>
      </c>
      <c r="X108" s="34">
        <v>870.224369999999</v>
      </c>
      <c r="Y108" s="34">
        <v>870.22439999999995</v>
      </c>
      <c r="Z108" s="34">
        <v>870.22439999999995</v>
      </c>
      <c r="AA108" s="34">
        <v>870.22439999999995</v>
      </c>
    </row>
    <row r="109" spans="1:27" x14ac:dyDescent="0.35">
      <c r="A109" s="31" t="s">
        <v>121</v>
      </c>
      <c r="B109" s="31" t="s">
        <v>72</v>
      </c>
      <c r="C109" s="34">
        <v>119.879997253417</v>
      </c>
      <c r="D109" s="34">
        <v>152.38000488281199</v>
      </c>
      <c r="E109" s="34">
        <v>281.98001098632801</v>
      </c>
      <c r="F109" s="34">
        <v>479.83999633789</v>
      </c>
      <c r="G109" s="34">
        <v>536.29998779296795</v>
      </c>
      <c r="H109" s="34">
        <v>583.15997314453102</v>
      </c>
      <c r="I109" s="34">
        <v>616.46002197265602</v>
      </c>
      <c r="J109" s="34">
        <v>652.90997314453102</v>
      </c>
      <c r="K109" s="34">
        <v>693.260009765625</v>
      </c>
      <c r="L109" s="34">
        <v>733.29998779296795</v>
      </c>
      <c r="M109" s="34">
        <v>769.96002197265602</v>
      </c>
      <c r="N109" s="34">
        <v>803.36999511718705</v>
      </c>
      <c r="O109" s="34">
        <v>837.72998046875</v>
      </c>
      <c r="P109" s="34">
        <v>877.66998291015602</v>
      </c>
      <c r="Q109" s="34">
        <v>922.97998046875</v>
      </c>
      <c r="R109" s="34">
        <v>971.85998535156205</v>
      </c>
      <c r="S109" s="34">
        <v>1020.52001953125</v>
      </c>
      <c r="T109" s="34">
        <v>1072.68005371093</v>
      </c>
      <c r="U109" s="34">
        <v>1127.61999511718</v>
      </c>
      <c r="V109" s="34">
        <v>1173.03002929687</v>
      </c>
      <c r="W109" s="34">
        <v>1220.18994140625</v>
      </c>
      <c r="X109" s="34">
        <v>1268.44995117187</v>
      </c>
      <c r="Y109" s="34">
        <v>1318.44995117187</v>
      </c>
      <c r="Z109" s="34">
        <v>1370</v>
      </c>
      <c r="AA109" s="34">
        <v>1423.2099609375</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165.0011184805</v>
      </c>
      <c r="D112" s="34">
        <v>165.00139194280001</v>
      </c>
      <c r="E112" s="34">
        <v>165.0016207832</v>
      </c>
      <c r="F112" s="34">
        <v>165.0016561331</v>
      </c>
      <c r="G112" s="34">
        <v>165.00186977339999</v>
      </c>
      <c r="H112" s="34">
        <v>1050.607669999999</v>
      </c>
      <c r="I112" s="34">
        <v>1050.6078</v>
      </c>
      <c r="J112" s="34">
        <v>1050.6078499999999</v>
      </c>
      <c r="K112" s="34">
        <v>1050.6078499999999</v>
      </c>
      <c r="L112" s="34">
        <v>1020.60785</v>
      </c>
      <c r="M112" s="34">
        <v>1020.60785</v>
      </c>
      <c r="N112" s="34">
        <v>1020.60785</v>
      </c>
      <c r="O112" s="34">
        <v>1020.60785</v>
      </c>
      <c r="P112" s="34">
        <v>995.60784999999998</v>
      </c>
      <c r="Q112" s="34">
        <v>995.60784999999998</v>
      </c>
      <c r="R112" s="34">
        <v>995.60784999999998</v>
      </c>
      <c r="S112" s="34">
        <v>995.60784999999998</v>
      </c>
      <c r="T112" s="34">
        <v>995.60784999999998</v>
      </c>
      <c r="U112" s="34">
        <v>995.60784999999998</v>
      </c>
      <c r="V112" s="34">
        <v>995.60784999999998</v>
      </c>
      <c r="W112" s="34">
        <v>995.60680000000002</v>
      </c>
      <c r="X112" s="34">
        <v>995.60670000000005</v>
      </c>
      <c r="Y112" s="34">
        <v>995.60649999999998</v>
      </c>
      <c r="Z112" s="34">
        <v>995.60649999999998</v>
      </c>
      <c r="AA112" s="34">
        <v>985.60640000000001</v>
      </c>
    </row>
    <row r="113" spans="1:27" x14ac:dyDescent="0.35">
      <c r="A113" s="31" t="s">
        <v>122</v>
      </c>
      <c r="B113" s="31" t="s">
        <v>113</v>
      </c>
      <c r="C113" s="34">
        <v>0</v>
      </c>
      <c r="D113" s="34">
        <v>0</v>
      </c>
      <c r="E113" s="34">
        <v>0</v>
      </c>
      <c r="F113" s="34">
        <v>2.1018718999999998E-3</v>
      </c>
      <c r="G113" s="34">
        <v>2.1412279999999998E-3</v>
      </c>
      <c r="H113" s="34">
        <v>2.5351082E-3</v>
      </c>
      <c r="I113" s="34">
        <v>3.155115E-3</v>
      </c>
      <c r="J113" s="34">
        <v>3.1907173999999902E-3</v>
      </c>
      <c r="K113" s="34">
        <v>3.6724905999999998E-3</v>
      </c>
      <c r="L113" s="34">
        <v>4.2727714999999996E-3</v>
      </c>
      <c r="M113" s="34">
        <v>4.2868359999999996E-3</v>
      </c>
      <c r="N113" s="34">
        <v>6.0945753999999998E-3</v>
      </c>
      <c r="O113" s="34">
        <v>6.1290575999999996E-3</v>
      </c>
      <c r="P113" s="34">
        <v>6.1374869999999996E-3</v>
      </c>
      <c r="Q113" s="34">
        <v>6.1514300000000003E-3</v>
      </c>
      <c r="R113" s="34">
        <v>6.1839562999999997E-3</v>
      </c>
      <c r="S113" s="34">
        <v>7.2238225999999997E-3</v>
      </c>
      <c r="T113" s="34">
        <v>7.36155199999999E-3</v>
      </c>
      <c r="U113" s="34">
        <v>7.7877399999999996E-3</v>
      </c>
      <c r="V113" s="34">
        <v>8.2509679999999992E-3</v>
      </c>
      <c r="W113" s="34">
        <v>1.1319688E-2</v>
      </c>
      <c r="X113" s="34">
        <v>1.5561587E-2</v>
      </c>
      <c r="Y113" s="34">
        <v>1.55681639999999E-2</v>
      </c>
      <c r="Z113" s="34">
        <v>3.379008E-2</v>
      </c>
      <c r="AA113" s="34">
        <v>3.3811470000000003E-2</v>
      </c>
    </row>
    <row r="114" spans="1:27" x14ac:dyDescent="0.35">
      <c r="A114" s="31" t="s">
        <v>122</v>
      </c>
      <c r="B114" s="31" t="s">
        <v>72</v>
      </c>
      <c r="C114" s="34">
        <v>84.870002746582003</v>
      </c>
      <c r="D114" s="34">
        <v>97.010002136230398</v>
      </c>
      <c r="E114" s="34">
        <v>176.05999755859301</v>
      </c>
      <c r="F114" s="34">
        <v>280.08999633789</v>
      </c>
      <c r="G114" s="34">
        <v>308.260009765625</v>
      </c>
      <c r="H114" s="34">
        <v>330.33999633789</v>
      </c>
      <c r="I114" s="34">
        <v>345.850006103515</v>
      </c>
      <c r="J114" s="34">
        <v>362.82000732421801</v>
      </c>
      <c r="K114" s="34">
        <v>381.33999633789</v>
      </c>
      <c r="L114" s="34">
        <v>396.5</v>
      </c>
      <c r="M114" s="34">
        <v>410.829986572265</v>
      </c>
      <c r="N114" s="34">
        <v>425.14999389648398</v>
      </c>
      <c r="O114" s="34">
        <v>440.239990234375</v>
      </c>
      <c r="P114" s="34">
        <v>457.04998779296801</v>
      </c>
      <c r="Q114" s="34">
        <v>476.08999633789</v>
      </c>
      <c r="R114" s="34">
        <v>495.739990234375</v>
      </c>
      <c r="S114" s="34">
        <v>514.19000244140602</v>
      </c>
      <c r="T114" s="34">
        <v>533.57000732421795</v>
      </c>
      <c r="U114" s="34">
        <v>554.03997802734295</v>
      </c>
      <c r="V114" s="34">
        <v>570.10998535156205</v>
      </c>
      <c r="W114" s="34">
        <v>586.15997314453102</v>
      </c>
      <c r="X114" s="34">
        <v>601.04998779296795</v>
      </c>
      <c r="Y114" s="34">
        <v>615.14001464843705</v>
      </c>
      <c r="Z114" s="34">
        <v>628.64001464843705</v>
      </c>
      <c r="AA114" s="34">
        <v>641.55999755859295</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9.5184804999999995E-4</v>
      </c>
      <c r="D117" s="34">
        <v>1.2336794E-3</v>
      </c>
      <c r="E117" s="34">
        <v>1.3398252999999899E-3</v>
      </c>
      <c r="F117" s="34">
        <v>1.4335791E-3</v>
      </c>
      <c r="G117" s="34">
        <v>1.6504557999999999E-3</v>
      </c>
      <c r="H117" s="34">
        <v>8.2633900000000007E-3</v>
      </c>
      <c r="I117" s="34">
        <v>8.8399719999999998E-3</v>
      </c>
      <c r="J117" s="34">
        <v>3.0515210000000001E-2</v>
      </c>
      <c r="K117" s="34">
        <v>3.0652491E-2</v>
      </c>
      <c r="L117" s="34">
        <v>3.0684965000000002E-2</v>
      </c>
      <c r="M117" s="34">
        <v>3.0700402000000002E-2</v>
      </c>
      <c r="N117" s="34">
        <v>3.0701954E-2</v>
      </c>
      <c r="O117" s="34">
        <v>3.0702192E-2</v>
      </c>
      <c r="P117" s="34">
        <v>3.0702315000000001E-2</v>
      </c>
      <c r="Q117" s="34">
        <v>3.0702409999999999E-2</v>
      </c>
      <c r="R117" s="34">
        <v>3.0702495999999999E-2</v>
      </c>
      <c r="S117" s="34">
        <v>3.0702611000000001E-2</v>
      </c>
      <c r="T117" s="34">
        <v>3.0702759E-2</v>
      </c>
      <c r="U117" s="34">
        <v>3.0702995E-2</v>
      </c>
      <c r="V117" s="34">
        <v>3.0705130000000001E-2</v>
      </c>
      <c r="W117" s="34">
        <v>2.9789488999999999E-2</v>
      </c>
      <c r="X117" s="34">
        <v>2.9549007999999901E-2</v>
      </c>
      <c r="Y117" s="34">
        <v>2.9523745000000001E-2</v>
      </c>
      <c r="Z117" s="34">
        <v>2.945213E-2</v>
      </c>
      <c r="AA117" s="34">
        <v>2.9286568999999998E-2</v>
      </c>
    </row>
    <row r="118" spans="1:27" x14ac:dyDescent="0.35">
      <c r="A118" s="31" t="s">
        <v>123</v>
      </c>
      <c r="B118" s="31" t="s">
        <v>113</v>
      </c>
      <c r="C118" s="34">
        <v>0</v>
      </c>
      <c r="D118" s="34">
        <v>0</v>
      </c>
      <c r="E118" s="34">
        <v>0</v>
      </c>
      <c r="F118" s="34">
        <v>2.8650777E-3</v>
      </c>
      <c r="G118" s="34">
        <v>2.8937182000000001E-3</v>
      </c>
      <c r="H118" s="34">
        <v>3.0182704999999902E-3</v>
      </c>
      <c r="I118" s="34">
        <v>3.2276127000000002E-3</v>
      </c>
      <c r="J118" s="34">
        <v>8.6899109999999998E-3</v>
      </c>
      <c r="K118" s="34">
        <v>1.1306004E-2</v>
      </c>
      <c r="L118" s="34">
        <v>139.83487</v>
      </c>
      <c r="M118" s="34">
        <v>139.83491999999899</v>
      </c>
      <c r="N118" s="34">
        <v>169.78951999999899</v>
      </c>
      <c r="O118" s="34">
        <v>169.78953999999999</v>
      </c>
      <c r="P118" s="34">
        <v>169.78954999999999</v>
      </c>
      <c r="Q118" s="34">
        <v>169.78957</v>
      </c>
      <c r="R118" s="34">
        <v>169.78958</v>
      </c>
      <c r="S118" s="34">
        <v>169.78971999999999</v>
      </c>
      <c r="T118" s="34">
        <v>169.78980999999999</v>
      </c>
      <c r="U118" s="34">
        <v>169.78993</v>
      </c>
      <c r="V118" s="34">
        <v>169.78996000000001</v>
      </c>
      <c r="W118" s="34">
        <v>169.79058999999901</v>
      </c>
      <c r="X118" s="34">
        <v>169.79130000000001</v>
      </c>
      <c r="Y118" s="34">
        <v>169.79133999999999</v>
      </c>
      <c r="Z118" s="34">
        <v>169.79134999999999</v>
      </c>
      <c r="AA118" s="34">
        <v>169.79137</v>
      </c>
    </row>
    <row r="119" spans="1:27" x14ac:dyDescent="0.35">
      <c r="A119" s="31" t="s">
        <v>123</v>
      </c>
      <c r="B119" s="31" t="s">
        <v>72</v>
      </c>
      <c r="C119" s="34">
        <v>15.560000419616699</v>
      </c>
      <c r="D119" s="34">
        <v>18.2600002288818</v>
      </c>
      <c r="E119" s="34">
        <v>29.799999237060501</v>
      </c>
      <c r="F119" s="34">
        <v>47.909999847412102</v>
      </c>
      <c r="G119" s="34">
        <v>53.009998321533203</v>
      </c>
      <c r="H119" s="34">
        <v>57.060001373291001</v>
      </c>
      <c r="I119" s="34">
        <v>59.709999084472599</v>
      </c>
      <c r="J119" s="34">
        <v>62.569999694824197</v>
      </c>
      <c r="K119" s="34">
        <v>65.769996643066406</v>
      </c>
      <c r="L119" s="34">
        <v>68.440002441406193</v>
      </c>
      <c r="M119" s="34">
        <v>70.709999084472599</v>
      </c>
      <c r="N119" s="34">
        <v>72.910003662109304</v>
      </c>
      <c r="O119" s="34">
        <v>75.139999389648395</v>
      </c>
      <c r="P119" s="34">
        <v>77.779998779296804</v>
      </c>
      <c r="Q119" s="34">
        <v>80.870002746582003</v>
      </c>
      <c r="R119" s="34">
        <v>84.190002441406193</v>
      </c>
      <c r="S119" s="34">
        <v>87.419998168945298</v>
      </c>
      <c r="T119" s="34">
        <v>90.830001831054602</v>
      </c>
      <c r="U119" s="34">
        <v>94.400001525878906</v>
      </c>
      <c r="V119" s="34">
        <v>97.129997253417898</v>
      </c>
      <c r="W119" s="34">
        <v>99.889999389648395</v>
      </c>
      <c r="X119" s="34">
        <v>102.69000244140599</v>
      </c>
      <c r="Y119" s="34">
        <v>105.540000915527</v>
      </c>
      <c r="Z119" s="34">
        <v>108.400001525878</v>
      </c>
      <c r="AA119" s="34">
        <v>111.230003356933</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0</v>
      </c>
      <c r="D124" s="34">
        <v>0</v>
      </c>
      <c r="E124" s="34">
        <v>0</v>
      </c>
      <c r="F124" s="34">
        <v>0</v>
      </c>
      <c r="G124" s="34">
        <v>0</v>
      </c>
      <c r="H124" s="34">
        <v>0</v>
      </c>
      <c r="I124" s="34">
        <v>0</v>
      </c>
      <c r="J124" s="34">
        <v>0</v>
      </c>
      <c r="K124" s="34">
        <v>0</v>
      </c>
      <c r="L124" s="34">
        <v>0</v>
      </c>
      <c r="M124" s="34">
        <v>0</v>
      </c>
      <c r="N124" s="34">
        <v>0</v>
      </c>
      <c r="O124" s="34">
        <v>0</v>
      </c>
      <c r="P124" s="34">
        <v>0</v>
      </c>
      <c r="Q124" s="34">
        <v>0</v>
      </c>
      <c r="R124" s="34">
        <v>0</v>
      </c>
      <c r="S124" s="34">
        <v>0</v>
      </c>
      <c r="T124" s="34">
        <v>0</v>
      </c>
      <c r="U124" s="34">
        <v>0</v>
      </c>
      <c r="V124" s="34">
        <v>0</v>
      </c>
      <c r="W124" s="34">
        <v>0</v>
      </c>
      <c r="X124" s="34">
        <v>0</v>
      </c>
      <c r="Y124" s="34">
        <v>0</v>
      </c>
      <c r="Z124" s="34">
        <v>0</v>
      </c>
      <c r="AA124" s="34">
        <v>0</v>
      </c>
    </row>
    <row r="125" spans="1:27" collapsed="1" x14ac:dyDescent="0.35">
      <c r="A125" s="31" t="s">
        <v>38</v>
      </c>
      <c r="B125" s="31" t="s">
        <v>73</v>
      </c>
      <c r="C125" s="34">
        <v>579.5</v>
      </c>
      <c r="D125" s="34">
        <v>1031.2</v>
      </c>
      <c r="E125" s="34">
        <v>1768.4</v>
      </c>
      <c r="F125" s="34">
        <v>2546.2999999999997</v>
      </c>
      <c r="G125" s="34">
        <v>3286.9</v>
      </c>
      <c r="H125" s="34">
        <v>3921.6</v>
      </c>
      <c r="I125" s="34">
        <v>4557.8000000000011</v>
      </c>
      <c r="J125" s="34">
        <v>5129.8</v>
      </c>
      <c r="K125" s="34">
        <v>5641.2</v>
      </c>
      <c r="L125" s="34">
        <v>6325.9</v>
      </c>
      <c r="M125" s="34">
        <v>7040.2999999999993</v>
      </c>
      <c r="N125" s="34">
        <v>7755.7999999999993</v>
      </c>
      <c r="O125" s="34">
        <v>8465.7000000000007</v>
      </c>
      <c r="P125" s="34">
        <v>9049.4000000000015</v>
      </c>
      <c r="Q125" s="34">
        <v>9600.4</v>
      </c>
      <c r="R125" s="34">
        <v>9649.8000000000011</v>
      </c>
      <c r="S125" s="34">
        <v>9702.8000000000011</v>
      </c>
      <c r="T125" s="34">
        <v>9740.4</v>
      </c>
      <c r="U125" s="34">
        <v>9784.1</v>
      </c>
      <c r="V125" s="34">
        <v>9817.1</v>
      </c>
      <c r="W125" s="34">
        <v>9839.6</v>
      </c>
      <c r="X125" s="34">
        <v>9854</v>
      </c>
      <c r="Y125" s="34">
        <v>9863.4000000000015</v>
      </c>
      <c r="Z125" s="34">
        <v>9870</v>
      </c>
      <c r="AA125" s="34">
        <v>9868.2999999999993</v>
      </c>
    </row>
    <row r="126" spans="1:27" collapsed="1" x14ac:dyDescent="0.35">
      <c r="A126" s="31" t="s">
        <v>38</v>
      </c>
      <c r="B126" s="31" t="s">
        <v>74</v>
      </c>
      <c r="C126" s="34">
        <v>579.5</v>
      </c>
      <c r="D126" s="34">
        <v>1031.2</v>
      </c>
      <c r="E126" s="34">
        <v>1768.4</v>
      </c>
      <c r="F126" s="34">
        <v>2546.2999999999997</v>
      </c>
      <c r="G126" s="34">
        <v>3286.9</v>
      </c>
      <c r="H126" s="34">
        <v>3921.6</v>
      </c>
      <c r="I126" s="34">
        <v>4557.8000000000011</v>
      </c>
      <c r="J126" s="34">
        <v>5129.8</v>
      </c>
      <c r="K126" s="34">
        <v>5641.2</v>
      </c>
      <c r="L126" s="34">
        <v>6325.9</v>
      </c>
      <c r="M126" s="34">
        <v>7040.2999999999993</v>
      </c>
      <c r="N126" s="34">
        <v>7755.7999999999993</v>
      </c>
      <c r="O126" s="34">
        <v>8465.7000000000007</v>
      </c>
      <c r="P126" s="34">
        <v>9049.4000000000015</v>
      </c>
      <c r="Q126" s="34">
        <v>9600.4</v>
      </c>
      <c r="R126" s="34">
        <v>9649.8000000000011</v>
      </c>
      <c r="S126" s="34">
        <v>9702.8000000000011</v>
      </c>
      <c r="T126" s="34">
        <v>9740.4</v>
      </c>
      <c r="U126" s="34">
        <v>9784.1</v>
      </c>
      <c r="V126" s="34">
        <v>9817.1</v>
      </c>
      <c r="W126" s="34">
        <v>9839.6</v>
      </c>
      <c r="X126" s="34">
        <v>9854</v>
      </c>
      <c r="Y126" s="34">
        <v>9863.4000000000015</v>
      </c>
      <c r="Z126" s="34">
        <v>9870</v>
      </c>
      <c r="AA126" s="34">
        <v>9868.2999999999993</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0</v>
      </c>
      <c r="D129" s="27">
        <v>0</v>
      </c>
      <c r="E129" s="27">
        <v>0</v>
      </c>
      <c r="F129" s="27">
        <v>0</v>
      </c>
      <c r="G129" s="27">
        <v>0</v>
      </c>
      <c r="H129" s="27">
        <v>0</v>
      </c>
      <c r="I129" s="27">
        <v>0</v>
      </c>
      <c r="J129" s="27">
        <v>0</v>
      </c>
      <c r="K129" s="27">
        <v>0</v>
      </c>
      <c r="L129" s="27">
        <v>0</v>
      </c>
      <c r="M129" s="27">
        <v>0</v>
      </c>
      <c r="N129" s="27">
        <v>0</v>
      </c>
      <c r="O129" s="27">
        <v>0</v>
      </c>
      <c r="P129" s="27">
        <v>0</v>
      </c>
      <c r="Q129" s="27">
        <v>0</v>
      </c>
      <c r="R129" s="27">
        <v>0</v>
      </c>
      <c r="S129" s="27">
        <v>0</v>
      </c>
      <c r="T129" s="27">
        <v>0</v>
      </c>
      <c r="U129" s="27">
        <v>0</v>
      </c>
      <c r="V129" s="27">
        <v>0</v>
      </c>
      <c r="W129" s="27">
        <v>0</v>
      </c>
      <c r="X129" s="27">
        <v>0</v>
      </c>
      <c r="Y129" s="27">
        <v>0</v>
      </c>
      <c r="Z129" s="27">
        <v>0</v>
      </c>
      <c r="AA129" s="27">
        <v>0</v>
      </c>
    </row>
    <row r="130" spans="1:27" x14ac:dyDescent="0.35">
      <c r="A130" s="31" t="s">
        <v>119</v>
      </c>
      <c r="B130" s="31" t="s">
        <v>73</v>
      </c>
      <c r="C130" s="34">
        <v>203.5</v>
      </c>
      <c r="D130" s="34">
        <v>385.90000000000003</v>
      </c>
      <c r="E130" s="34">
        <v>585</v>
      </c>
      <c r="F130" s="34">
        <v>808.6</v>
      </c>
      <c r="G130" s="34">
        <v>1038.8</v>
      </c>
      <c r="H130" s="34">
        <v>1231.3000000000002</v>
      </c>
      <c r="I130" s="34">
        <v>1430.2000000000003</v>
      </c>
      <c r="J130" s="34">
        <v>1617.7000000000003</v>
      </c>
      <c r="K130" s="34">
        <v>1786.0000000000002</v>
      </c>
      <c r="L130" s="34">
        <v>2016.8000000000002</v>
      </c>
      <c r="M130" s="34">
        <v>2252.5</v>
      </c>
      <c r="N130" s="34">
        <v>2492.1999999999998</v>
      </c>
      <c r="O130" s="34">
        <v>2729.7000000000003</v>
      </c>
      <c r="P130" s="34">
        <v>2928.2000000000003</v>
      </c>
      <c r="Q130" s="34">
        <v>3115.2</v>
      </c>
      <c r="R130" s="34">
        <v>3140.2000000000003</v>
      </c>
      <c r="S130" s="34">
        <v>3166.7000000000003</v>
      </c>
      <c r="T130" s="34">
        <v>3186.2999999999997</v>
      </c>
      <c r="U130" s="34">
        <v>3208.5</v>
      </c>
      <c r="V130" s="34">
        <v>3226.3</v>
      </c>
      <c r="W130" s="34">
        <v>3239.8</v>
      </c>
      <c r="X130" s="34">
        <v>3250</v>
      </c>
      <c r="Y130" s="34">
        <v>3257.1000000000004</v>
      </c>
      <c r="Z130" s="34">
        <v>3262.3999999999996</v>
      </c>
      <c r="AA130" s="34">
        <v>3263.8</v>
      </c>
    </row>
    <row r="131" spans="1:27" x14ac:dyDescent="0.35">
      <c r="A131" s="31" t="s">
        <v>119</v>
      </c>
      <c r="B131" s="31" t="s">
        <v>74</v>
      </c>
      <c r="C131" s="34">
        <v>203.5</v>
      </c>
      <c r="D131" s="34">
        <v>385.90000000000003</v>
      </c>
      <c r="E131" s="34">
        <v>585</v>
      </c>
      <c r="F131" s="34">
        <v>808.6</v>
      </c>
      <c r="G131" s="34">
        <v>1038.8</v>
      </c>
      <c r="H131" s="34">
        <v>1231.3000000000002</v>
      </c>
      <c r="I131" s="34">
        <v>1430.2000000000003</v>
      </c>
      <c r="J131" s="34">
        <v>1617.7000000000003</v>
      </c>
      <c r="K131" s="34">
        <v>1786.0000000000002</v>
      </c>
      <c r="L131" s="34">
        <v>2016.8000000000002</v>
      </c>
      <c r="M131" s="34">
        <v>2252.5</v>
      </c>
      <c r="N131" s="34">
        <v>2492.1999999999998</v>
      </c>
      <c r="O131" s="34">
        <v>2729.7000000000003</v>
      </c>
      <c r="P131" s="34">
        <v>2928.2000000000003</v>
      </c>
      <c r="Q131" s="34">
        <v>3115.2</v>
      </c>
      <c r="R131" s="34">
        <v>3140.2000000000003</v>
      </c>
      <c r="S131" s="34">
        <v>3166.7000000000003</v>
      </c>
      <c r="T131" s="34">
        <v>3186.2999999999997</v>
      </c>
      <c r="U131" s="34">
        <v>3208.5</v>
      </c>
      <c r="V131" s="34">
        <v>3226.3</v>
      </c>
      <c r="W131" s="34">
        <v>3239.8</v>
      </c>
      <c r="X131" s="34">
        <v>3250</v>
      </c>
      <c r="Y131" s="34">
        <v>3257.1000000000004</v>
      </c>
      <c r="Z131" s="34">
        <v>3262.3999999999996</v>
      </c>
      <c r="AA131" s="34">
        <v>3263.8</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0</v>
      </c>
      <c r="D134" s="27">
        <v>0</v>
      </c>
      <c r="E134" s="27">
        <v>0</v>
      </c>
      <c r="F134" s="27">
        <v>0</v>
      </c>
      <c r="G134" s="27">
        <v>0</v>
      </c>
      <c r="H134" s="27">
        <v>0</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27">
        <v>0</v>
      </c>
      <c r="Y134" s="27">
        <v>0</v>
      </c>
      <c r="Z134" s="27">
        <v>0</v>
      </c>
      <c r="AA134" s="27">
        <v>0</v>
      </c>
    </row>
    <row r="135" spans="1:27" x14ac:dyDescent="0.35">
      <c r="A135" s="31" t="s">
        <v>120</v>
      </c>
      <c r="B135" s="31" t="s">
        <v>73</v>
      </c>
      <c r="C135" s="34">
        <v>113.00000000000001</v>
      </c>
      <c r="D135" s="34">
        <v>269.20000000000005</v>
      </c>
      <c r="E135" s="34">
        <v>441.49999999999994</v>
      </c>
      <c r="F135" s="34">
        <v>636.29999999999995</v>
      </c>
      <c r="G135" s="34">
        <v>828.89999999999986</v>
      </c>
      <c r="H135" s="34">
        <v>979.8</v>
      </c>
      <c r="I135" s="34">
        <v>1137.4000000000001</v>
      </c>
      <c r="J135" s="34">
        <v>1294.8</v>
      </c>
      <c r="K135" s="34">
        <v>1435.3999999999999</v>
      </c>
      <c r="L135" s="34">
        <v>1617.8999999999999</v>
      </c>
      <c r="M135" s="34">
        <v>1809.9</v>
      </c>
      <c r="N135" s="34">
        <v>1999.5</v>
      </c>
      <c r="O135" s="34">
        <v>2187.6</v>
      </c>
      <c r="P135" s="34">
        <v>2339.4000000000005</v>
      </c>
      <c r="Q135" s="34">
        <v>2485.6999999999998</v>
      </c>
      <c r="R135" s="34">
        <v>2493.2999999999997</v>
      </c>
      <c r="S135" s="34">
        <v>2502.5000000000005</v>
      </c>
      <c r="T135" s="34">
        <v>2508.4999999999995</v>
      </c>
      <c r="U135" s="34">
        <v>2516.1999999999998</v>
      </c>
      <c r="V135" s="34">
        <v>2522.2999999999997</v>
      </c>
      <c r="W135" s="34">
        <v>2525.2999999999997</v>
      </c>
      <c r="X135" s="34">
        <v>2527.4999999999995</v>
      </c>
      <c r="Y135" s="34">
        <v>2529.3000000000002</v>
      </c>
      <c r="Z135" s="34">
        <v>2532.0999999999995</v>
      </c>
      <c r="AA135" s="34">
        <v>2532.5</v>
      </c>
    </row>
    <row r="136" spans="1:27" x14ac:dyDescent="0.35">
      <c r="A136" s="31" t="s">
        <v>120</v>
      </c>
      <c r="B136" s="31" t="s">
        <v>74</v>
      </c>
      <c r="C136" s="34">
        <v>113.00000000000001</v>
      </c>
      <c r="D136" s="34">
        <v>269.20000000000005</v>
      </c>
      <c r="E136" s="34">
        <v>441.49999999999994</v>
      </c>
      <c r="F136" s="34">
        <v>636.29999999999995</v>
      </c>
      <c r="G136" s="34">
        <v>828.89999999999986</v>
      </c>
      <c r="H136" s="34">
        <v>979.8</v>
      </c>
      <c r="I136" s="34">
        <v>1137.4000000000001</v>
      </c>
      <c r="J136" s="34">
        <v>1294.8</v>
      </c>
      <c r="K136" s="34">
        <v>1435.3999999999999</v>
      </c>
      <c r="L136" s="34">
        <v>1617.8999999999999</v>
      </c>
      <c r="M136" s="34">
        <v>1809.9</v>
      </c>
      <c r="N136" s="34">
        <v>1999.5</v>
      </c>
      <c r="O136" s="34">
        <v>2187.6</v>
      </c>
      <c r="P136" s="34">
        <v>2339.4000000000005</v>
      </c>
      <c r="Q136" s="34">
        <v>2485.6999999999998</v>
      </c>
      <c r="R136" s="34">
        <v>2493.2999999999997</v>
      </c>
      <c r="S136" s="34">
        <v>2502.5000000000005</v>
      </c>
      <c r="T136" s="34">
        <v>2508.4999999999995</v>
      </c>
      <c r="U136" s="34">
        <v>2516.1999999999998</v>
      </c>
      <c r="V136" s="34">
        <v>2522.2999999999997</v>
      </c>
      <c r="W136" s="34">
        <v>2525.2999999999997</v>
      </c>
      <c r="X136" s="34">
        <v>2527.4999999999995</v>
      </c>
      <c r="Y136" s="34">
        <v>2529.3000000000002</v>
      </c>
      <c r="Z136" s="34">
        <v>2532.0999999999995</v>
      </c>
      <c r="AA136" s="34">
        <v>2532.5</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0</v>
      </c>
      <c r="D139" s="27">
        <v>0</v>
      </c>
      <c r="E139" s="27">
        <v>0</v>
      </c>
      <c r="F139" s="27">
        <v>0</v>
      </c>
      <c r="G139" s="27">
        <v>0</v>
      </c>
      <c r="H139" s="27">
        <v>0</v>
      </c>
      <c r="I139" s="27">
        <v>0</v>
      </c>
      <c r="J139" s="27">
        <v>0</v>
      </c>
      <c r="K139" s="27">
        <v>0</v>
      </c>
      <c r="L139" s="27">
        <v>0</v>
      </c>
      <c r="M139" s="27">
        <v>0</v>
      </c>
      <c r="N139" s="27">
        <v>0</v>
      </c>
      <c r="O139" s="27">
        <v>0</v>
      </c>
      <c r="P139" s="27">
        <v>0</v>
      </c>
      <c r="Q139" s="27">
        <v>0</v>
      </c>
      <c r="R139" s="27">
        <v>0</v>
      </c>
      <c r="S139" s="27">
        <v>0</v>
      </c>
      <c r="T139" s="27">
        <v>0</v>
      </c>
      <c r="U139" s="27">
        <v>0</v>
      </c>
      <c r="V139" s="27">
        <v>0</v>
      </c>
      <c r="W139" s="27">
        <v>0</v>
      </c>
      <c r="X139" s="27">
        <v>0</v>
      </c>
      <c r="Y139" s="27">
        <v>0</v>
      </c>
      <c r="Z139" s="27">
        <v>0</v>
      </c>
      <c r="AA139" s="27">
        <v>0</v>
      </c>
    </row>
    <row r="140" spans="1:27" x14ac:dyDescent="0.35">
      <c r="A140" s="31" t="s">
        <v>121</v>
      </c>
      <c r="B140" s="31" t="s">
        <v>73</v>
      </c>
      <c r="C140" s="34">
        <v>127.89999999999999</v>
      </c>
      <c r="D140" s="34">
        <v>169.89999999999998</v>
      </c>
      <c r="E140" s="34">
        <v>458.59999999999997</v>
      </c>
      <c r="F140" s="34">
        <v>733.5</v>
      </c>
      <c r="G140" s="34">
        <v>991.5</v>
      </c>
      <c r="H140" s="34">
        <v>1234.7</v>
      </c>
      <c r="I140" s="34">
        <v>1463.3000000000002</v>
      </c>
      <c r="J140" s="34">
        <v>1639.3</v>
      </c>
      <c r="K140" s="34">
        <v>1795.4999999999998</v>
      </c>
      <c r="L140" s="34">
        <v>2004.5</v>
      </c>
      <c r="M140" s="34">
        <v>2224</v>
      </c>
      <c r="N140" s="34">
        <v>2443.1</v>
      </c>
      <c r="O140" s="34">
        <v>2661.2</v>
      </c>
      <c r="P140" s="34">
        <v>2848.7</v>
      </c>
      <c r="Q140" s="34">
        <v>3022.4000000000005</v>
      </c>
      <c r="R140" s="34">
        <v>3038.1000000000004</v>
      </c>
      <c r="S140" s="34">
        <v>3053.6</v>
      </c>
      <c r="T140" s="34">
        <v>3065.3999999999996</v>
      </c>
      <c r="U140" s="34">
        <v>3078.7</v>
      </c>
      <c r="V140" s="34">
        <v>3087.8999999999996</v>
      </c>
      <c r="W140" s="34">
        <v>3094.9999999999995</v>
      </c>
      <c r="X140" s="34">
        <v>3098.7</v>
      </c>
      <c r="Y140" s="34">
        <v>3101.4</v>
      </c>
      <c r="Z140" s="34">
        <v>3102.2999999999993</v>
      </c>
      <c r="AA140" s="34">
        <v>3102.2000000000007</v>
      </c>
    </row>
    <row r="141" spans="1:27" x14ac:dyDescent="0.35">
      <c r="A141" s="31" t="s">
        <v>121</v>
      </c>
      <c r="B141" s="31" t="s">
        <v>74</v>
      </c>
      <c r="C141" s="34">
        <v>127.89999999999999</v>
      </c>
      <c r="D141" s="34">
        <v>169.89999999999998</v>
      </c>
      <c r="E141" s="34">
        <v>458.59999999999997</v>
      </c>
      <c r="F141" s="34">
        <v>733.5</v>
      </c>
      <c r="G141" s="34">
        <v>991.5</v>
      </c>
      <c r="H141" s="34">
        <v>1234.7</v>
      </c>
      <c r="I141" s="34">
        <v>1463.3000000000002</v>
      </c>
      <c r="J141" s="34">
        <v>1639.3</v>
      </c>
      <c r="K141" s="34">
        <v>1795.4999999999998</v>
      </c>
      <c r="L141" s="34">
        <v>2004.5</v>
      </c>
      <c r="M141" s="34">
        <v>2224</v>
      </c>
      <c r="N141" s="34">
        <v>2443.1</v>
      </c>
      <c r="O141" s="34">
        <v>2661.2</v>
      </c>
      <c r="P141" s="34">
        <v>2848.7</v>
      </c>
      <c r="Q141" s="34">
        <v>3022.4000000000005</v>
      </c>
      <c r="R141" s="34">
        <v>3038.1000000000004</v>
      </c>
      <c r="S141" s="34">
        <v>3053.6</v>
      </c>
      <c r="T141" s="34">
        <v>3065.3999999999996</v>
      </c>
      <c r="U141" s="34">
        <v>3078.7</v>
      </c>
      <c r="V141" s="34">
        <v>3087.8999999999996</v>
      </c>
      <c r="W141" s="34">
        <v>3094.9999999999995</v>
      </c>
      <c r="X141" s="34">
        <v>3098.7</v>
      </c>
      <c r="Y141" s="34">
        <v>3101.4</v>
      </c>
      <c r="Z141" s="34">
        <v>3102.2999999999993</v>
      </c>
      <c r="AA141" s="34">
        <v>3102.2000000000007</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0</v>
      </c>
      <c r="D144" s="27">
        <v>0</v>
      </c>
      <c r="E144" s="27">
        <v>0</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0</v>
      </c>
      <c r="AA144" s="27">
        <v>0</v>
      </c>
    </row>
    <row r="145" spans="1:27" x14ac:dyDescent="0.35">
      <c r="A145" s="31" t="s">
        <v>122</v>
      </c>
      <c r="B145" s="31" t="s">
        <v>73</v>
      </c>
      <c r="C145" s="34">
        <v>119.5</v>
      </c>
      <c r="D145" s="34">
        <v>178</v>
      </c>
      <c r="E145" s="34">
        <v>241.39999999999998</v>
      </c>
      <c r="F145" s="34">
        <v>310.29999999999995</v>
      </c>
      <c r="G145" s="34">
        <v>355.9</v>
      </c>
      <c r="H145" s="34">
        <v>391.7</v>
      </c>
      <c r="I145" s="34">
        <v>430.3</v>
      </c>
      <c r="J145" s="34">
        <v>470.00000000000006</v>
      </c>
      <c r="K145" s="34">
        <v>506.09999999999997</v>
      </c>
      <c r="L145" s="34">
        <v>553.70000000000005</v>
      </c>
      <c r="M145" s="34">
        <v>605.90000000000009</v>
      </c>
      <c r="N145" s="34">
        <v>657.7</v>
      </c>
      <c r="O145" s="34">
        <v>708.5</v>
      </c>
      <c r="P145" s="34">
        <v>741.00000000000011</v>
      </c>
      <c r="Q145" s="34">
        <v>772.4</v>
      </c>
      <c r="R145" s="34">
        <v>771.60000000000014</v>
      </c>
      <c r="S145" s="34">
        <v>771.4</v>
      </c>
      <c r="T145" s="34">
        <v>770.09999999999991</v>
      </c>
      <c r="U145" s="34">
        <v>769.09999999999991</v>
      </c>
      <c r="V145" s="34">
        <v>767.7</v>
      </c>
      <c r="W145" s="34">
        <v>765.6</v>
      </c>
      <c r="X145" s="34">
        <v>763.3</v>
      </c>
      <c r="Y145" s="34">
        <v>760.5</v>
      </c>
      <c r="Z145" s="34">
        <v>758</v>
      </c>
      <c r="AA145" s="34">
        <v>754.8</v>
      </c>
    </row>
    <row r="146" spans="1:27" x14ac:dyDescent="0.35">
      <c r="A146" s="31" t="s">
        <v>122</v>
      </c>
      <c r="B146" s="31" t="s">
        <v>74</v>
      </c>
      <c r="C146" s="34">
        <v>119.5</v>
      </c>
      <c r="D146" s="34">
        <v>178</v>
      </c>
      <c r="E146" s="34">
        <v>241.39999999999998</v>
      </c>
      <c r="F146" s="34">
        <v>310.29999999999995</v>
      </c>
      <c r="G146" s="34">
        <v>355.9</v>
      </c>
      <c r="H146" s="34">
        <v>391.7</v>
      </c>
      <c r="I146" s="34">
        <v>430.3</v>
      </c>
      <c r="J146" s="34">
        <v>470.00000000000006</v>
      </c>
      <c r="K146" s="34">
        <v>506.09999999999997</v>
      </c>
      <c r="L146" s="34">
        <v>553.70000000000005</v>
      </c>
      <c r="M146" s="34">
        <v>605.90000000000009</v>
      </c>
      <c r="N146" s="34">
        <v>657.7</v>
      </c>
      <c r="O146" s="34">
        <v>708.5</v>
      </c>
      <c r="P146" s="34">
        <v>741.00000000000011</v>
      </c>
      <c r="Q146" s="34">
        <v>772.4</v>
      </c>
      <c r="R146" s="34">
        <v>771.60000000000014</v>
      </c>
      <c r="S146" s="34">
        <v>771.4</v>
      </c>
      <c r="T146" s="34">
        <v>770.09999999999991</v>
      </c>
      <c r="U146" s="34">
        <v>769.09999999999991</v>
      </c>
      <c r="V146" s="34">
        <v>767.7</v>
      </c>
      <c r="W146" s="34">
        <v>765.6</v>
      </c>
      <c r="X146" s="34">
        <v>763.3</v>
      </c>
      <c r="Y146" s="34">
        <v>760.5</v>
      </c>
      <c r="Z146" s="34">
        <v>758</v>
      </c>
      <c r="AA146" s="34">
        <v>754.8</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0</v>
      </c>
      <c r="D149" s="27">
        <v>0</v>
      </c>
      <c r="E149" s="27">
        <v>0</v>
      </c>
      <c r="F149" s="27">
        <v>0</v>
      </c>
      <c r="G149" s="27">
        <v>0</v>
      </c>
      <c r="H149" s="27">
        <v>0</v>
      </c>
      <c r="I149" s="27">
        <v>0</v>
      </c>
      <c r="J149" s="27">
        <v>0</v>
      </c>
      <c r="K149" s="27">
        <v>0</v>
      </c>
      <c r="L149" s="27">
        <v>0</v>
      </c>
      <c r="M149" s="27">
        <v>0</v>
      </c>
      <c r="N149" s="27">
        <v>0</v>
      </c>
      <c r="O149" s="27">
        <v>0</v>
      </c>
      <c r="P149" s="27">
        <v>0</v>
      </c>
      <c r="Q149" s="27">
        <v>0</v>
      </c>
      <c r="R149" s="27">
        <v>0</v>
      </c>
      <c r="S149" s="27">
        <v>0</v>
      </c>
      <c r="T149" s="27">
        <v>0</v>
      </c>
      <c r="U149" s="27">
        <v>0</v>
      </c>
      <c r="V149" s="27">
        <v>0</v>
      </c>
      <c r="W149" s="27">
        <v>0</v>
      </c>
      <c r="X149" s="27">
        <v>0</v>
      </c>
      <c r="Y149" s="27">
        <v>0</v>
      </c>
      <c r="Z149" s="27">
        <v>0</v>
      </c>
      <c r="AA149" s="27">
        <v>0</v>
      </c>
    </row>
    <row r="150" spans="1:27" x14ac:dyDescent="0.35">
      <c r="A150" s="31" t="s">
        <v>123</v>
      </c>
      <c r="B150" s="31" t="s">
        <v>73</v>
      </c>
      <c r="C150" s="34">
        <v>15.600000000000001</v>
      </c>
      <c r="D150" s="34">
        <v>28.200000000000003</v>
      </c>
      <c r="E150" s="34">
        <v>41.9</v>
      </c>
      <c r="F150" s="34">
        <v>57.600000000000009</v>
      </c>
      <c r="G150" s="34">
        <v>71.8</v>
      </c>
      <c r="H150" s="34">
        <v>84.1</v>
      </c>
      <c r="I150" s="34">
        <v>96.6</v>
      </c>
      <c r="J150" s="34">
        <v>108</v>
      </c>
      <c r="K150" s="34">
        <v>118.20000000000002</v>
      </c>
      <c r="L150" s="34">
        <v>133</v>
      </c>
      <c r="M150" s="34">
        <v>148.00000000000003</v>
      </c>
      <c r="N150" s="34">
        <v>163.30000000000001</v>
      </c>
      <c r="O150" s="34">
        <v>178.7</v>
      </c>
      <c r="P150" s="34">
        <v>192.1</v>
      </c>
      <c r="Q150" s="34">
        <v>204.70000000000002</v>
      </c>
      <c r="R150" s="34">
        <v>206.59999999999997</v>
      </c>
      <c r="S150" s="34">
        <v>208.60000000000002</v>
      </c>
      <c r="T150" s="34">
        <v>210.1</v>
      </c>
      <c r="U150" s="34">
        <v>211.60000000000002</v>
      </c>
      <c r="V150" s="34">
        <v>212.90000000000003</v>
      </c>
      <c r="W150" s="34">
        <v>213.89999999999998</v>
      </c>
      <c r="X150" s="34">
        <v>214.5</v>
      </c>
      <c r="Y150" s="34">
        <v>215.10000000000002</v>
      </c>
      <c r="Z150" s="34">
        <v>215.2</v>
      </c>
      <c r="AA150" s="34">
        <v>215</v>
      </c>
    </row>
    <row r="151" spans="1:27" x14ac:dyDescent="0.35">
      <c r="A151" s="31" t="s">
        <v>123</v>
      </c>
      <c r="B151" s="31" t="s">
        <v>74</v>
      </c>
      <c r="C151" s="34">
        <v>15.600000000000001</v>
      </c>
      <c r="D151" s="34">
        <v>28.200000000000003</v>
      </c>
      <c r="E151" s="34">
        <v>41.9</v>
      </c>
      <c r="F151" s="34">
        <v>57.600000000000009</v>
      </c>
      <c r="G151" s="34">
        <v>71.8</v>
      </c>
      <c r="H151" s="34">
        <v>84.1</v>
      </c>
      <c r="I151" s="34">
        <v>96.6</v>
      </c>
      <c r="J151" s="34">
        <v>108</v>
      </c>
      <c r="K151" s="34">
        <v>118.20000000000002</v>
      </c>
      <c r="L151" s="34">
        <v>133</v>
      </c>
      <c r="M151" s="34">
        <v>148.00000000000003</v>
      </c>
      <c r="N151" s="34">
        <v>163.30000000000001</v>
      </c>
      <c r="O151" s="34">
        <v>178.7</v>
      </c>
      <c r="P151" s="34">
        <v>192.1</v>
      </c>
      <c r="Q151" s="34">
        <v>204.70000000000002</v>
      </c>
      <c r="R151" s="34">
        <v>206.59999999999997</v>
      </c>
      <c r="S151" s="34">
        <v>208.60000000000002</v>
      </c>
      <c r="T151" s="34">
        <v>210.1</v>
      </c>
      <c r="U151" s="34">
        <v>211.60000000000002</v>
      </c>
      <c r="V151" s="34">
        <v>212.90000000000003</v>
      </c>
      <c r="W151" s="34">
        <v>213.89999999999998</v>
      </c>
      <c r="X151" s="34">
        <v>214.5</v>
      </c>
      <c r="Y151" s="34">
        <v>215.10000000000002</v>
      </c>
      <c r="Z151" s="34">
        <v>215.2</v>
      </c>
      <c r="AA151" s="34">
        <v>215</v>
      </c>
    </row>
  </sheetData>
  <sheetProtection algorithmName="SHA-512" hashValue="N/a/uAxLwAOg0/Fn4OW5oJTKlln3munbegU8aagOZfYOfA2zbmmqQe+IYGj6yUGJQ3aN0D667zTpYTL+fVdouQ==" saltValue="Y+I0WaE5H0v/0YIvG6KrDQ=="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7" tint="0.39997558519241921"/>
  </sheetPr>
  <dimension ref="A1:AA12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146</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50</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318202.5441</v>
      </c>
      <c r="D6" s="34">
        <v>216625.89679999999</v>
      </c>
      <c r="E6" s="34">
        <v>190509.4498</v>
      </c>
      <c r="F6" s="34">
        <v>173820.21059999999</v>
      </c>
      <c r="G6" s="34">
        <v>152021.446</v>
      </c>
      <c r="H6" s="34">
        <v>119616.29659999999</v>
      </c>
      <c r="I6" s="34">
        <v>103414.15490000001</v>
      </c>
      <c r="J6" s="34">
        <v>97817.513100000011</v>
      </c>
      <c r="K6" s="34">
        <v>91144.092499999999</v>
      </c>
      <c r="L6" s="34">
        <v>76226.702799999999</v>
      </c>
      <c r="M6" s="34">
        <v>66556.371099999989</v>
      </c>
      <c r="N6" s="34">
        <v>53690.633199999997</v>
      </c>
      <c r="O6" s="34">
        <v>54197.762200000005</v>
      </c>
      <c r="P6" s="34">
        <v>47043.735139999997</v>
      </c>
      <c r="Q6" s="34">
        <v>31780.157200000001</v>
      </c>
      <c r="R6" s="34">
        <v>27996.975899999998</v>
      </c>
      <c r="S6" s="34">
        <v>21543.604100000004</v>
      </c>
      <c r="T6" s="34">
        <v>19284.537200000002</v>
      </c>
      <c r="U6" s="34">
        <v>17160.241900000001</v>
      </c>
      <c r="V6" s="34">
        <v>16052.0111</v>
      </c>
      <c r="W6" s="34">
        <v>13540.2417</v>
      </c>
      <c r="X6" s="34">
        <v>8722.1854000000003</v>
      </c>
      <c r="Y6" s="34">
        <v>7740.0126</v>
      </c>
      <c r="Z6" s="34">
        <v>7464.8588399999999</v>
      </c>
      <c r="AA6" s="34">
        <v>5941.562100000001</v>
      </c>
    </row>
    <row r="7" spans="1:27" x14ac:dyDescent="0.35">
      <c r="A7" s="31" t="s">
        <v>38</v>
      </c>
      <c r="B7" s="31" t="s">
        <v>68</v>
      </c>
      <c r="C7" s="34">
        <v>95287.341</v>
      </c>
      <c r="D7" s="34">
        <v>69360.073499999999</v>
      </c>
      <c r="E7" s="34">
        <v>67144.614499999996</v>
      </c>
      <c r="F7" s="34">
        <v>56772.940499999997</v>
      </c>
      <c r="G7" s="34">
        <v>52201.130400000009</v>
      </c>
      <c r="H7" s="34">
        <v>44193.413</v>
      </c>
      <c r="I7" s="34">
        <v>35975.5625</v>
      </c>
      <c r="J7" s="34">
        <v>33486.611799999999</v>
      </c>
      <c r="K7" s="34">
        <v>27153.272900000004</v>
      </c>
      <c r="L7" s="34">
        <v>25372.5923</v>
      </c>
      <c r="M7" s="34">
        <v>23617.251199999999</v>
      </c>
      <c r="N7" s="34">
        <v>22688.972899999997</v>
      </c>
      <c r="O7" s="34">
        <v>21287.480299999999</v>
      </c>
      <c r="P7" s="34">
        <v>20182.420100000003</v>
      </c>
      <c r="Q7" s="34">
        <v>19146.2922</v>
      </c>
      <c r="R7" s="34">
        <v>17804.651100000003</v>
      </c>
      <c r="S7" s="34">
        <v>16084.142500000002</v>
      </c>
      <c r="T7" s="34">
        <v>14066.450199999999</v>
      </c>
      <c r="U7" s="34">
        <v>14219.196099999999</v>
      </c>
      <c r="V7" s="34">
        <v>14040.380100000002</v>
      </c>
      <c r="W7" s="34">
        <v>13315.4105</v>
      </c>
      <c r="X7" s="34">
        <v>10872.629700000001</v>
      </c>
      <c r="Y7" s="34">
        <v>6391.3132999999998</v>
      </c>
      <c r="Z7" s="34">
        <v>5980.8943000000008</v>
      </c>
      <c r="AA7" s="34">
        <v>5741.854800000001</v>
      </c>
    </row>
    <row r="8" spans="1:27" x14ac:dyDescent="0.35">
      <c r="A8" s="31" t="s">
        <v>38</v>
      </c>
      <c r="B8" s="31" t="s">
        <v>18</v>
      </c>
      <c r="C8" s="34">
        <v>117115.08776599998</v>
      </c>
      <c r="D8" s="34">
        <v>61665.039849356006</v>
      </c>
      <c r="E8" s="34">
        <v>58906.575762210006</v>
      </c>
      <c r="F8" s="34">
        <v>58976.754273909006</v>
      </c>
      <c r="G8" s="34">
        <v>40062.175899703492</v>
      </c>
      <c r="H8" s="34">
        <v>21329.262656437</v>
      </c>
      <c r="I8" s="34">
        <v>20084.209695619997</v>
      </c>
      <c r="J8" s="34">
        <v>17735.761753328999</v>
      </c>
      <c r="K8" s="34">
        <v>15052.628520564002</v>
      </c>
      <c r="L8" s="34">
        <v>18716.988231329997</v>
      </c>
      <c r="M8" s="34">
        <v>16072.205620668999</v>
      </c>
      <c r="N8" s="34">
        <v>18609.194119368003</v>
      </c>
      <c r="O8" s="34">
        <v>21669.531796723</v>
      </c>
      <c r="P8" s="34">
        <v>16621.982662757</v>
      </c>
      <c r="Q8" s="34">
        <v>13271.723952536999</v>
      </c>
      <c r="R8" s="34">
        <v>9586.6013976699996</v>
      </c>
      <c r="S8" s="34">
        <v>8870.030928867498</v>
      </c>
      <c r="T8" s="34">
        <v>9792.2700545762018</v>
      </c>
      <c r="U8" s="34">
        <v>9009.7382463679987</v>
      </c>
      <c r="V8" s="34">
        <v>8774.373148538898</v>
      </c>
      <c r="W8" s="34">
        <v>7783.7047157014003</v>
      </c>
      <c r="X8" s="34">
        <v>8387.1401546390007</v>
      </c>
      <c r="Y8" s="34">
        <v>4847.4585202384997</v>
      </c>
      <c r="Z8" s="34">
        <v>3823.3607182444998</v>
      </c>
      <c r="AA8" s="34">
        <v>2127.1850885414997</v>
      </c>
    </row>
    <row r="9" spans="1:27" x14ac:dyDescent="0.35">
      <c r="A9" s="31" t="s">
        <v>38</v>
      </c>
      <c r="B9" s="31" t="s">
        <v>30</v>
      </c>
      <c r="C9" s="34">
        <v>1871.371069</v>
      </c>
      <c r="D9" s="34">
        <v>1474.1873800000001</v>
      </c>
      <c r="E9" s="34">
        <v>1484.3670630000001</v>
      </c>
      <c r="F9" s="34">
        <v>155.33599699999999</v>
      </c>
      <c r="G9" s="34">
        <v>136.9293931448</v>
      </c>
      <c r="H9" s="34">
        <v>132.41304239999999</v>
      </c>
      <c r="I9" s="34">
        <v>124.65126650000001</v>
      </c>
      <c r="J9" s="34">
        <v>116.32238359660001</v>
      </c>
      <c r="K9" s="34">
        <v>108.555092976</v>
      </c>
      <c r="L9" s="34">
        <v>102.0383984061</v>
      </c>
      <c r="M9" s="34">
        <v>98.510619330000011</v>
      </c>
      <c r="N9" s="34">
        <v>105.520228</v>
      </c>
      <c r="O9" s="34">
        <v>106.46202700000001</v>
      </c>
      <c r="P9" s="34">
        <v>119.21722399999999</v>
      </c>
      <c r="Q9" s="34">
        <v>74.894019999999998</v>
      </c>
      <c r="R9" s="34">
        <v>82.972914000000003</v>
      </c>
      <c r="S9" s="34">
        <v>123.91055</v>
      </c>
      <c r="T9" s="34">
        <v>140.52082999999999</v>
      </c>
      <c r="U9" s="34">
        <v>0</v>
      </c>
      <c r="V9" s="34">
        <v>0</v>
      </c>
      <c r="W9" s="34">
        <v>0</v>
      </c>
      <c r="X9" s="34">
        <v>0</v>
      </c>
      <c r="Y9" s="34">
        <v>0</v>
      </c>
      <c r="Z9" s="34">
        <v>0</v>
      </c>
      <c r="AA9" s="34">
        <v>0</v>
      </c>
    </row>
    <row r="10" spans="1:27" x14ac:dyDescent="0.35">
      <c r="A10" s="31" t="s">
        <v>38</v>
      </c>
      <c r="B10" s="31" t="s">
        <v>63</v>
      </c>
      <c r="C10" s="34">
        <v>7178.645997631631</v>
      </c>
      <c r="D10" s="34">
        <v>3230.4388326975104</v>
      </c>
      <c r="E10" s="34">
        <v>4318.6625065095786</v>
      </c>
      <c r="F10" s="34">
        <v>2783.5078890759401</v>
      </c>
      <c r="G10" s="34">
        <v>1957.5146783858202</v>
      </c>
      <c r="H10" s="34">
        <v>577.16035971999975</v>
      </c>
      <c r="I10" s="34">
        <v>392.77586384937001</v>
      </c>
      <c r="J10" s="34">
        <v>200.22183325616996</v>
      </c>
      <c r="K10" s="34">
        <v>4.8702985327199997</v>
      </c>
      <c r="L10" s="34">
        <v>588.0569271861001</v>
      </c>
      <c r="M10" s="34">
        <v>292.91817301487004</v>
      </c>
      <c r="N10" s="34">
        <v>871.15784071821997</v>
      </c>
      <c r="O10" s="34">
        <v>911.49586196375003</v>
      </c>
      <c r="P10" s="34">
        <v>932.44931291800003</v>
      </c>
      <c r="Q10" s="34">
        <v>617.10797203753987</v>
      </c>
      <c r="R10" s="34">
        <v>621.16828915543999</v>
      </c>
      <c r="S10" s="34">
        <v>1569.0812023377398</v>
      </c>
      <c r="T10" s="34">
        <v>1152.0898816270001</v>
      </c>
      <c r="U10" s="34">
        <v>2740.2962976541899</v>
      </c>
      <c r="V10" s="34">
        <v>2160.7698367931498</v>
      </c>
      <c r="W10" s="34">
        <v>2379.5668630190498</v>
      </c>
      <c r="X10" s="34">
        <v>2340.1225227782998</v>
      </c>
      <c r="Y10" s="34">
        <v>5174.0949844864999</v>
      </c>
      <c r="Z10" s="34">
        <v>2674.9690670433001</v>
      </c>
      <c r="AA10" s="34">
        <v>2481.3966484273997</v>
      </c>
    </row>
    <row r="11" spans="1:27" x14ac:dyDescent="0.35">
      <c r="A11" s="31" t="s">
        <v>38</v>
      </c>
      <c r="B11" s="31" t="s">
        <v>62</v>
      </c>
      <c r="C11" s="34">
        <v>84569.350369300009</v>
      </c>
      <c r="D11" s="34">
        <v>105327.80724000001</v>
      </c>
      <c r="E11" s="34">
        <v>81374.362079999992</v>
      </c>
      <c r="F11" s="34">
        <v>84482.065929000004</v>
      </c>
      <c r="G11" s="34">
        <v>90263.518573000008</v>
      </c>
      <c r="H11" s="34">
        <v>80069.421062000009</v>
      </c>
      <c r="I11" s="34">
        <v>76491.326002000002</v>
      </c>
      <c r="J11" s="34">
        <v>83531.942559999996</v>
      </c>
      <c r="K11" s="34">
        <v>68805.415290000004</v>
      </c>
      <c r="L11" s="34">
        <v>55007.752949999995</v>
      </c>
      <c r="M11" s="34">
        <v>65144.470149999986</v>
      </c>
      <c r="N11" s="34">
        <v>49998.272429999997</v>
      </c>
      <c r="O11" s="34">
        <v>51171.127250000005</v>
      </c>
      <c r="P11" s="34">
        <v>53974.583709999992</v>
      </c>
      <c r="Q11" s="34">
        <v>47614.411569999997</v>
      </c>
      <c r="R11" s="34">
        <v>44864.995330000005</v>
      </c>
      <c r="S11" s="34">
        <v>48213.182829999991</v>
      </c>
      <c r="T11" s="34">
        <v>39119.895680000001</v>
      </c>
      <c r="U11" s="34">
        <v>31086.187470000001</v>
      </c>
      <c r="V11" s="34">
        <v>36425.781329999998</v>
      </c>
      <c r="W11" s="34">
        <v>28214.086690000004</v>
      </c>
      <c r="X11" s="34">
        <v>28767.7451</v>
      </c>
      <c r="Y11" s="34">
        <v>30281.328290000005</v>
      </c>
      <c r="Z11" s="34">
        <v>26432.42281</v>
      </c>
      <c r="AA11" s="34">
        <v>25093.970884000002</v>
      </c>
    </row>
    <row r="12" spans="1:27" x14ac:dyDescent="0.35">
      <c r="A12" s="31" t="s">
        <v>38</v>
      </c>
      <c r="B12" s="31" t="s">
        <v>66</v>
      </c>
      <c r="C12" s="34">
        <v>67887.464220000009</v>
      </c>
      <c r="D12" s="34">
        <v>135584.08458756405</v>
      </c>
      <c r="E12" s="34">
        <v>141193.1735810668</v>
      </c>
      <c r="F12" s="34">
        <v>135448.79432062918</v>
      </c>
      <c r="G12" s="34">
        <v>143209.51932748445</v>
      </c>
      <c r="H12" s="34">
        <v>139636.62989658237</v>
      </c>
      <c r="I12" s="34">
        <v>134408.02549485298</v>
      </c>
      <c r="J12" s="34">
        <v>131116.26236996587</v>
      </c>
      <c r="K12" s="34">
        <v>128513.68237312234</v>
      </c>
      <c r="L12" s="34">
        <v>124784.67177916887</v>
      </c>
      <c r="M12" s="34">
        <v>116661.6463538626</v>
      </c>
      <c r="N12" s="34">
        <v>115052.9281552488</v>
      </c>
      <c r="O12" s="34">
        <v>109058.72642606596</v>
      </c>
      <c r="P12" s="34">
        <v>110957.12240448617</v>
      </c>
      <c r="Q12" s="34">
        <v>111042.64929021357</v>
      </c>
      <c r="R12" s="34">
        <v>109757.27131337993</v>
      </c>
      <c r="S12" s="34">
        <v>105706.16089108511</v>
      </c>
      <c r="T12" s="34">
        <v>100161.28377634875</v>
      </c>
      <c r="U12" s="34">
        <v>92201.899215769881</v>
      </c>
      <c r="V12" s="34">
        <v>79271.839427483224</v>
      </c>
      <c r="W12" s="34">
        <v>77074.168372273052</v>
      </c>
      <c r="X12" s="34">
        <v>75868.228258087416</v>
      </c>
      <c r="Y12" s="34">
        <v>75985.437896259973</v>
      </c>
      <c r="Z12" s="34">
        <v>69646.820143871853</v>
      </c>
      <c r="AA12" s="34">
        <v>67678.692536616552</v>
      </c>
    </row>
    <row r="13" spans="1:27" x14ac:dyDescent="0.35">
      <c r="A13" s="31" t="s">
        <v>38</v>
      </c>
      <c r="B13" s="31" t="s">
        <v>65</v>
      </c>
      <c r="C13" s="34">
        <v>16.844434929229504</v>
      </c>
      <c r="D13" s="34">
        <v>18.964055338457282</v>
      </c>
      <c r="E13" s="34">
        <v>17.92648978785958</v>
      </c>
      <c r="F13" s="34">
        <v>18.11405390730836</v>
      </c>
      <c r="G13" s="34">
        <v>16.671942356463035</v>
      </c>
      <c r="H13" s="34">
        <v>23.899285213433696</v>
      </c>
      <c r="I13" s="34">
        <v>26.081016917665199</v>
      </c>
      <c r="J13" s="34">
        <v>24.865045675459093</v>
      </c>
      <c r="K13" s="34">
        <v>24.556644215045193</v>
      </c>
      <c r="L13" s="34">
        <v>25.735923509524497</v>
      </c>
      <c r="M13" s="34">
        <v>25.131662735147899</v>
      </c>
      <c r="N13" s="34">
        <v>26.474758579174299</v>
      </c>
      <c r="O13" s="34">
        <v>24.24320771926044</v>
      </c>
      <c r="P13" s="34">
        <v>22.251192796840723</v>
      </c>
      <c r="Q13" s="34">
        <v>22.483012981111038</v>
      </c>
      <c r="R13" s="34">
        <v>21.184040959155812</v>
      </c>
      <c r="S13" s="34">
        <v>23.079620668286896</v>
      </c>
      <c r="T13" s="34">
        <v>22.679021851702299</v>
      </c>
      <c r="U13" s="34">
        <v>22.827195099613299</v>
      </c>
      <c r="V13" s="34">
        <v>23.196484593554125</v>
      </c>
      <c r="W13" s="34">
        <v>22.966656829169295</v>
      </c>
      <c r="X13" s="34">
        <v>22.087519049930286</v>
      </c>
      <c r="Y13" s="34">
        <v>20.206540036201169</v>
      </c>
      <c r="Z13" s="34">
        <v>19.788816461913328</v>
      </c>
      <c r="AA13" s="34">
        <v>18.741829608695731</v>
      </c>
    </row>
    <row r="14" spans="1:27" x14ac:dyDescent="0.35">
      <c r="A14" s="31" t="s">
        <v>38</v>
      </c>
      <c r="B14" s="31" t="s">
        <v>34</v>
      </c>
      <c r="C14" s="34">
        <v>5.6900349307099994E-2</v>
      </c>
      <c r="D14" s="34">
        <v>0.11790452895929977</v>
      </c>
      <c r="E14" s="34">
        <v>0.12277573738349989</v>
      </c>
      <c r="F14" s="34">
        <v>0.11618054972339985</v>
      </c>
      <c r="G14" s="34">
        <v>0.10976982076269996</v>
      </c>
      <c r="H14" s="34">
        <v>7.9983248045559998</v>
      </c>
      <c r="I14" s="34">
        <v>9.7269049127279903</v>
      </c>
      <c r="J14" s="34">
        <v>9.1267987820799998</v>
      </c>
      <c r="K14" s="34">
        <v>8.4367007463559975</v>
      </c>
      <c r="L14" s="34">
        <v>8.0892116244759986</v>
      </c>
      <c r="M14" s="34">
        <v>7.5092575590449888</v>
      </c>
      <c r="N14" s="34">
        <v>7.5177668115600005</v>
      </c>
      <c r="O14" s="34">
        <v>6.6797703618300002</v>
      </c>
      <c r="P14" s="34">
        <v>6.1656452101039996</v>
      </c>
      <c r="Q14" s="34">
        <v>6.397173526759989</v>
      </c>
      <c r="R14" s="34">
        <v>6.1531634588380006</v>
      </c>
      <c r="S14" s="34">
        <v>5.5219209139540002</v>
      </c>
      <c r="T14" s="34">
        <v>5.2030882628999997</v>
      </c>
      <c r="U14" s="34">
        <v>5.0735752487659989</v>
      </c>
      <c r="V14" s="34">
        <v>4.6344811579839984</v>
      </c>
      <c r="W14" s="34">
        <v>4.6072453828650008</v>
      </c>
      <c r="X14" s="34">
        <v>4.2627422682529996</v>
      </c>
      <c r="Y14" s="34">
        <v>3.885609163222</v>
      </c>
      <c r="Z14" s="34">
        <v>3.8007242026629999</v>
      </c>
      <c r="AA14" s="34">
        <v>3.7277133169149987</v>
      </c>
    </row>
    <row r="15" spans="1:27" x14ac:dyDescent="0.35">
      <c r="A15" s="31" t="s">
        <v>38</v>
      </c>
      <c r="B15" s="31" t="s">
        <v>70</v>
      </c>
      <c r="C15" s="34">
        <v>230.99752900000001</v>
      </c>
      <c r="D15" s="34">
        <v>3568.1638600000001</v>
      </c>
      <c r="E15" s="34">
        <v>4003.5271700000003</v>
      </c>
      <c r="F15" s="34">
        <v>3800.5283457170267</v>
      </c>
      <c r="G15" s="34">
        <v>17705.724515624275</v>
      </c>
      <c r="H15" s="34">
        <v>22644.337737980761</v>
      </c>
      <c r="I15" s="34">
        <v>21382.068551562847</v>
      </c>
      <c r="J15" s="34">
        <v>21397.92162017907</v>
      </c>
      <c r="K15" s="34">
        <v>19463.257335235703</v>
      </c>
      <c r="L15" s="34">
        <v>19411.245009832332</v>
      </c>
      <c r="M15" s="34">
        <v>16740.039667158246</v>
      </c>
      <c r="N15" s="34">
        <v>17654.023560678768</v>
      </c>
      <c r="O15" s="34">
        <v>14296.3102105902</v>
      </c>
      <c r="P15" s="34">
        <v>13887.641814412051</v>
      </c>
      <c r="Q15" s="34">
        <v>15711.519952220067</v>
      </c>
      <c r="R15" s="34">
        <v>14117.170049138565</v>
      </c>
      <c r="S15" s="34">
        <v>14845.460397881629</v>
      </c>
      <c r="T15" s="34">
        <v>11498.142780195947</v>
      </c>
      <c r="U15" s="34">
        <v>11431.461087120266</v>
      </c>
      <c r="V15" s="34">
        <v>8034.2440657736206</v>
      </c>
      <c r="W15" s="34">
        <v>9638.0232353534338</v>
      </c>
      <c r="X15" s="34">
        <v>9733.4068552747631</v>
      </c>
      <c r="Y15" s="34">
        <v>7669.897480833647</v>
      </c>
      <c r="Z15" s="34">
        <v>6884.4136699367764</v>
      </c>
      <c r="AA15" s="34">
        <v>7123.6887000705447</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692128.64895686076</v>
      </c>
      <c r="D17" s="35">
        <v>593286.49224495597</v>
      </c>
      <c r="E17" s="35">
        <v>544949.13178257423</v>
      </c>
      <c r="F17" s="35">
        <v>512457.72356352146</v>
      </c>
      <c r="G17" s="35">
        <v>479868.90621407499</v>
      </c>
      <c r="H17" s="35">
        <v>405578.49590235285</v>
      </c>
      <c r="I17" s="35">
        <v>370916.78673974006</v>
      </c>
      <c r="J17" s="35">
        <v>364029.50084582309</v>
      </c>
      <c r="K17" s="35">
        <v>330807.0736194101</v>
      </c>
      <c r="L17" s="35">
        <v>300824.5393096006</v>
      </c>
      <c r="M17" s="35">
        <v>288468.50487961154</v>
      </c>
      <c r="N17" s="35">
        <v>261043.15363191417</v>
      </c>
      <c r="O17" s="35">
        <v>258426.82906947201</v>
      </c>
      <c r="P17" s="35">
        <v>249853.76174695799</v>
      </c>
      <c r="Q17" s="35">
        <v>223569.71921776919</v>
      </c>
      <c r="R17" s="35">
        <v>210735.82028516452</v>
      </c>
      <c r="S17" s="35">
        <v>202133.19262295862</v>
      </c>
      <c r="T17" s="35">
        <v>183739.72664440368</v>
      </c>
      <c r="U17" s="35">
        <v>166440.38642489168</v>
      </c>
      <c r="V17" s="35">
        <v>156748.35142740881</v>
      </c>
      <c r="W17" s="35">
        <v>142330.14549782267</v>
      </c>
      <c r="X17" s="35">
        <v>134980.13865455467</v>
      </c>
      <c r="Y17" s="35">
        <v>130439.85213102118</v>
      </c>
      <c r="Z17" s="35">
        <v>116043.11469562157</v>
      </c>
      <c r="AA17" s="35">
        <v>109083.40388719416</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183019.4117</v>
      </c>
      <c r="D20" s="34">
        <v>129905.11629999999</v>
      </c>
      <c r="E20" s="34">
        <v>112059.2365</v>
      </c>
      <c r="F20" s="34">
        <v>98687.249500000005</v>
      </c>
      <c r="G20" s="34">
        <v>84934.781499999997</v>
      </c>
      <c r="H20" s="34">
        <v>57817.450599999996</v>
      </c>
      <c r="I20" s="34">
        <v>47711.792000000001</v>
      </c>
      <c r="J20" s="34">
        <v>45904.285299999996</v>
      </c>
      <c r="K20" s="34">
        <v>41885.452299999997</v>
      </c>
      <c r="L20" s="34">
        <v>32835.669000000002</v>
      </c>
      <c r="M20" s="34">
        <v>26519.6342</v>
      </c>
      <c r="N20" s="34">
        <v>20077.250199999999</v>
      </c>
      <c r="O20" s="34">
        <v>20446.940999999999</v>
      </c>
      <c r="P20" s="34">
        <v>18172.127</v>
      </c>
      <c r="Q20" s="34">
        <v>6106.1536999999998</v>
      </c>
      <c r="R20" s="34">
        <v>6973.5951999999997</v>
      </c>
      <c r="S20" s="34">
        <v>3827.0622000000003</v>
      </c>
      <c r="T20" s="34">
        <v>3554.3662000000004</v>
      </c>
      <c r="U20" s="34">
        <v>3404.4355</v>
      </c>
      <c r="V20" s="34">
        <v>2818.6192000000001</v>
      </c>
      <c r="W20" s="34">
        <v>2802.9535000000001</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20801.953765999999</v>
      </c>
      <c r="D22" s="34">
        <v>8648.1989471779998</v>
      </c>
      <c r="E22" s="34">
        <v>9735.0958824019999</v>
      </c>
      <c r="F22" s="34">
        <v>10233.190736510001</v>
      </c>
      <c r="G22" s="34">
        <v>8648.5154757499986</v>
      </c>
      <c r="H22" s="34">
        <v>7712.4805195219997</v>
      </c>
      <c r="I22" s="34">
        <v>7051.4056471129998</v>
      </c>
      <c r="J22" s="34">
        <v>5504.780055493</v>
      </c>
      <c r="K22" s="34">
        <v>5984.1292135240001</v>
      </c>
      <c r="L22" s="34">
        <v>7501.3879587859992</v>
      </c>
      <c r="M22" s="34">
        <v>5489.2086266420001</v>
      </c>
      <c r="N22" s="34">
        <v>6265.7312695550008</v>
      </c>
      <c r="O22" s="34">
        <v>7201.9885393620007</v>
      </c>
      <c r="P22" s="34">
        <v>5470.9439541829997</v>
      </c>
      <c r="Q22" s="34">
        <v>3632.08723758</v>
      </c>
      <c r="R22" s="34">
        <v>2433.8068993460001</v>
      </c>
      <c r="S22" s="34">
        <v>3365.9454680299996</v>
      </c>
      <c r="T22" s="34">
        <v>3942.2619287830003</v>
      </c>
      <c r="U22" s="34">
        <v>3600.0033889790002</v>
      </c>
      <c r="V22" s="34">
        <v>3276.7905516029996</v>
      </c>
      <c r="W22" s="34">
        <v>2984.5767852819999</v>
      </c>
      <c r="X22" s="34">
        <v>3393.6110006210001</v>
      </c>
      <c r="Y22" s="34">
        <v>527.08336168000005</v>
      </c>
      <c r="Z22" s="34">
        <v>1.2229142999999899E-2</v>
      </c>
      <c r="AA22" s="34">
        <v>1.1176057E-2</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13.743397547900003</v>
      </c>
      <c r="D24" s="34">
        <v>2.9785134599999992E-2</v>
      </c>
      <c r="E24" s="34">
        <v>5.5537799354999997</v>
      </c>
      <c r="F24" s="34">
        <v>20.742600548600002</v>
      </c>
      <c r="G24" s="34">
        <v>2.8571884799999999E-2</v>
      </c>
      <c r="H24" s="34">
        <v>2.42252305E-2</v>
      </c>
      <c r="I24" s="34">
        <v>2.4129460999999998E-2</v>
      </c>
      <c r="J24" s="34">
        <v>2.3568243399999991E-2</v>
      </c>
      <c r="K24" s="34">
        <v>2.1777107399999999E-2</v>
      </c>
      <c r="L24" s="34">
        <v>2.3696172400000003E-2</v>
      </c>
      <c r="M24" s="34">
        <v>2.0768064299999989E-2</v>
      </c>
      <c r="N24" s="34">
        <v>29.4228661653</v>
      </c>
      <c r="O24" s="34">
        <v>2.6194237200000001E-2</v>
      </c>
      <c r="P24" s="34">
        <v>2.2014695099999974E-2</v>
      </c>
      <c r="Q24" s="34">
        <v>9.080243320100001</v>
      </c>
      <c r="R24" s="34">
        <v>65.017717681800008</v>
      </c>
      <c r="S24" s="34">
        <v>117.30176784609999</v>
      </c>
      <c r="T24" s="34">
        <v>1.9001262699999997E-2</v>
      </c>
      <c r="U24" s="34">
        <v>370.56803431470001</v>
      </c>
      <c r="V24" s="34">
        <v>197.5508087362</v>
      </c>
      <c r="W24" s="34">
        <v>342.57580120800003</v>
      </c>
      <c r="X24" s="34">
        <v>532.23747163979999</v>
      </c>
      <c r="Y24" s="34">
        <v>2159.9181871803999</v>
      </c>
      <c r="Z24" s="34">
        <v>1410.3205091206</v>
      </c>
      <c r="AA24" s="34">
        <v>1104.5625219679998</v>
      </c>
    </row>
    <row r="25" spans="1:27" x14ac:dyDescent="0.35">
      <c r="A25" s="31" t="s">
        <v>119</v>
      </c>
      <c r="B25" s="31" t="s">
        <v>62</v>
      </c>
      <c r="C25" s="34">
        <v>13093.726100000002</v>
      </c>
      <c r="D25" s="34">
        <v>14986.020039999999</v>
      </c>
      <c r="E25" s="34">
        <v>13780.04062</v>
      </c>
      <c r="F25" s="34">
        <v>16518.192599999998</v>
      </c>
      <c r="G25" s="34">
        <v>17200.320810000001</v>
      </c>
      <c r="H25" s="34">
        <v>16584.973859999998</v>
      </c>
      <c r="I25" s="34">
        <v>16096.723</v>
      </c>
      <c r="J25" s="34">
        <v>18567.178479999999</v>
      </c>
      <c r="K25" s="34">
        <v>14836.915719999999</v>
      </c>
      <c r="L25" s="34">
        <v>12896.747379999999</v>
      </c>
      <c r="M25" s="34">
        <v>11640.054960000001</v>
      </c>
      <c r="N25" s="34">
        <v>10509.40632</v>
      </c>
      <c r="O25" s="34">
        <v>11107.8197</v>
      </c>
      <c r="P25" s="34">
        <v>11041.14143</v>
      </c>
      <c r="Q25" s="34">
        <v>9895.719939999999</v>
      </c>
      <c r="R25" s="34">
        <v>9405.2768799999994</v>
      </c>
      <c r="S25" s="34">
        <v>10989.912060000001</v>
      </c>
      <c r="T25" s="34">
        <v>8415.0390200000002</v>
      </c>
      <c r="U25" s="34">
        <v>7175.0436500000005</v>
      </c>
      <c r="V25" s="34">
        <v>6081.7805599999992</v>
      </c>
      <c r="W25" s="34">
        <v>5766.8829999999998</v>
      </c>
      <c r="X25" s="34">
        <v>6403.4475500000008</v>
      </c>
      <c r="Y25" s="34">
        <v>5909.2171500000004</v>
      </c>
      <c r="Z25" s="34">
        <v>5355.6743699999997</v>
      </c>
      <c r="AA25" s="34">
        <v>5159.4062599999997</v>
      </c>
    </row>
    <row r="26" spans="1:27" x14ac:dyDescent="0.35">
      <c r="A26" s="31" t="s">
        <v>119</v>
      </c>
      <c r="B26" s="31" t="s">
        <v>66</v>
      </c>
      <c r="C26" s="34">
        <v>13923.00808</v>
      </c>
      <c r="D26" s="34">
        <v>33910.000694810609</v>
      </c>
      <c r="E26" s="34">
        <v>41019.310028358705</v>
      </c>
      <c r="F26" s="34">
        <v>36495.472389737704</v>
      </c>
      <c r="G26" s="34">
        <v>39265.773006328403</v>
      </c>
      <c r="H26" s="34">
        <v>37436.472935598482</v>
      </c>
      <c r="I26" s="34">
        <v>34805.667121056998</v>
      </c>
      <c r="J26" s="34">
        <v>28930.5985801434</v>
      </c>
      <c r="K26" s="34">
        <v>27688.908621724004</v>
      </c>
      <c r="L26" s="34">
        <v>27938.719038407999</v>
      </c>
      <c r="M26" s="34">
        <v>26467.737056058002</v>
      </c>
      <c r="N26" s="34">
        <v>28184.949991733996</v>
      </c>
      <c r="O26" s="34">
        <v>27420.926486191005</v>
      </c>
      <c r="P26" s="34">
        <v>27865.039651298001</v>
      </c>
      <c r="Q26" s="34">
        <v>27070.590815328997</v>
      </c>
      <c r="R26" s="34">
        <v>25577.351958804004</v>
      </c>
      <c r="S26" s="34">
        <v>22258.830455724998</v>
      </c>
      <c r="T26" s="34">
        <v>18723.209632323</v>
      </c>
      <c r="U26" s="34">
        <v>17719.484280202498</v>
      </c>
      <c r="V26" s="34">
        <v>15036.892285157001</v>
      </c>
      <c r="W26" s="34">
        <v>17279.907551585002</v>
      </c>
      <c r="X26" s="34">
        <v>16379.213779736001</v>
      </c>
      <c r="Y26" s="34">
        <v>15802.182623126999</v>
      </c>
      <c r="Z26" s="34">
        <v>14764.889022793004</v>
      </c>
      <c r="AA26" s="34">
        <v>14447.651818770999</v>
      </c>
    </row>
    <row r="27" spans="1:27" x14ac:dyDescent="0.35">
      <c r="A27" s="31" t="s">
        <v>119</v>
      </c>
      <c r="B27" s="31" t="s">
        <v>65</v>
      </c>
      <c r="C27" s="34">
        <v>8.5723294188412051</v>
      </c>
      <c r="D27" s="34">
        <v>9.1260976751900085</v>
      </c>
      <c r="E27" s="34">
        <v>8.5202378228187534</v>
      </c>
      <c r="F27" s="34">
        <v>9.6368498428084965</v>
      </c>
      <c r="G27" s="34">
        <v>8.8895816587002372</v>
      </c>
      <c r="H27" s="34">
        <v>14.249802519399196</v>
      </c>
      <c r="I27" s="34">
        <v>16.003665236917801</v>
      </c>
      <c r="J27" s="34">
        <v>15.576875266681796</v>
      </c>
      <c r="K27" s="34">
        <v>15.1067005153204</v>
      </c>
      <c r="L27" s="34">
        <v>16.218192034441</v>
      </c>
      <c r="M27" s="34">
        <v>15.630245773435199</v>
      </c>
      <c r="N27" s="34">
        <v>15.5450888699178</v>
      </c>
      <c r="O27" s="34">
        <v>14.271811398998796</v>
      </c>
      <c r="P27" s="34">
        <v>13.060388715412394</v>
      </c>
      <c r="Q27" s="34">
        <v>13.324909157254098</v>
      </c>
      <c r="R27" s="34">
        <v>12.605380124479494</v>
      </c>
      <c r="S27" s="34">
        <v>13.026521869151098</v>
      </c>
      <c r="T27" s="34">
        <v>12.5738657635927</v>
      </c>
      <c r="U27" s="34">
        <v>13.012058286739096</v>
      </c>
      <c r="V27" s="34">
        <v>12.267261783624097</v>
      </c>
      <c r="W27" s="34">
        <v>12.225143437103798</v>
      </c>
      <c r="X27" s="34">
        <v>11.138467207493798</v>
      </c>
      <c r="Y27" s="34">
        <v>10.193678277424398</v>
      </c>
      <c r="Z27" s="34">
        <v>10.191860676102898</v>
      </c>
      <c r="AA27" s="34">
        <v>9.6412248775958975</v>
      </c>
    </row>
    <row r="28" spans="1:27" x14ac:dyDescent="0.35">
      <c r="A28" s="31" t="s">
        <v>119</v>
      </c>
      <c r="B28" s="31" t="s">
        <v>34</v>
      </c>
      <c r="C28" s="34">
        <v>2.9200758899999993E-5</v>
      </c>
      <c r="D28" s="34">
        <v>3.389011459999999E-5</v>
      </c>
      <c r="E28" s="34">
        <v>3.7773668399999986E-5</v>
      </c>
      <c r="F28" s="34">
        <v>3.9984568699999977E-5</v>
      </c>
      <c r="G28" s="34">
        <v>3.9555562699999988E-5</v>
      </c>
      <c r="H28" s="34">
        <v>3.2633654650759989</v>
      </c>
      <c r="I28" s="34">
        <v>5.1138862766250002</v>
      </c>
      <c r="J28" s="34">
        <v>4.8199313775499997</v>
      </c>
      <c r="K28" s="34">
        <v>4.2966944597419996</v>
      </c>
      <c r="L28" s="34">
        <v>4.241354638679999</v>
      </c>
      <c r="M28" s="34">
        <v>4.0703801382749996</v>
      </c>
      <c r="N28" s="34">
        <v>3.9743304748300003</v>
      </c>
      <c r="O28" s="34">
        <v>3.5948319502600001</v>
      </c>
      <c r="P28" s="34">
        <v>3.3139445788099993</v>
      </c>
      <c r="Q28" s="34">
        <v>3.4124136914699896</v>
      </c>
      <c r="R28" s="34">
        <v>3.259331628645</v>
      </c>
      <c r="S28" s="34">
        <v>2.9311763907539996</v>
      </c>
      <c r="T28" s="34">
        <v>2.7140738639999999</v>
      </c>
      <c r="U28" s="34">
        <v>2.6783883243259989</v>
      </c>
      <c r="V28" s="34">
        <v>2.4549271766939986</v>
      </c>
      <c r="W28" s="34">
        <v>2.4031019803750002</v>
      </c>
      <c r="X28" s="34">
        <v>2.2168722177999998</v>
      </c>
      <c r="Y28" s="34">
        <v>2.057225605248</v>
      </c>
      <c r="Z28" s="34">
        <v>2.0280728343900001</v>
      </c>
      <c r="AA28" s="34">
        <v>1.9804758119449999</v>
      </c>
    </row>
    <row r="29" spans="1:27" x14ac:dyDescent="0.35">
      <c r="A29" s="31" t="s">
        <v>119</v>
      </c>
      <c r="B29" s="31" t="s">
        <v>70</v>
      </c>
      <c r="C29" s="34">
        <v>48.983639000000004</v>
      </c>
      <c r="D29" s="34">
        <v>863.20985999999994</v>
      </c>
      <c r="E29" s="34">
        <v>972.05617000000007</v>
      </c>
      <c r="F29" s="34">
        <v>1080.1294860289499</v>
      </c>
      <c r="G29" s="34">
        <v>14920.67324194102</v>
      </c>
      <c r="H29" s="34">
        <v>20596.348851964322</v>
      </c>
      <c r="I29" s="34">
        <v>19444.457533863209</v>
      </c>
      <c r="J29" s="34">
        <v>19421.862284037441</v>
      </c>
      <c r="K29" s="34">
        <v>17506.595953937125</v>
      </c>
      <c r="L29" s="34">
        <v>17402.52637967846</v>
      </c>
      <c r="M29" s="34">
        <v>15224.985761817561</v>
      </c>
      <c r="N29" s="34">
        <v>16036.893244686218</v>
      </c>
      <c r="O29" s="34">
        <v>12776.722253041587</v>
      </c>
      <c r="P29" s="34">
        <v>12812.876442437262</v>
      </c>
      <c r="Q29" s="34">
        <v>14505.957852833362</v>
      </c>
      <c r="R29" s="34">
        <v>13019.81140094603</v>
      </c>
      <c r="S29" s="34">
        <v>13982.651024002113</v>
      </c>
      <c r="T29" s="34">
        <v>10824.298952963789</v>
      </c>
      <c r="U29" s="34">
        <v>10767.017339927608</v>
      </c>
      <c r="V29" s="34">
        <v>7480.7293130523303</v>
      </c>
      <c r="W29" s="34">
        <v>8945.5220804373475</v>
      </c>
      <c r="X29" s="34">
        <v>8938.7666418098252</v>
      </c>
      <c r="Y29" s="34">
        <v>7231.5218051186384</v>
      </c>
      <c r="Z29" s="34">
        <v>6447.977631173796</v>
      </c>
      <c r="AA29" s="34">
        <v>6717.5285746709742</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230860.41537296673</v>
      </c>
      <c r="D31" s="35">
        <v>187458.49186479839</v>
      </c>
      <c r="E31" s="35">
        <v>176607.75704851901</v>
      </c>
      <c r="F31" s="35">
        <v>161964.48467663914</v>
      </c>
      <c r="G31" s="35">
        <v>150058.30894562192</v>
      </c>
      <c r="H31" s="35">
        <v>119565.65194287038</v>
      </c>
      <c r="I31" s="35">
        <v>105681.61556286791</v>
      </c>
      <c r="J31" s="35">
        <v>98922.442859146468</v>
      </c>
      <c r="K31" s="35">
        <v>90410.534332870709</v>
      </c>
      <c r="L31" s="35">
        <v>81188.765265400842</v>
      </c>
      <c r="M31" s="35">
        <v>70132.285856537754</v>
      </c>
      <c r="N31" s="35">
        <v>65082.305736324219</v>
      </c>
      <c r="O31" s="35">
        <v>66191.97373118921</v>
      </c>
      <c r="P31" s="35">
        <v>62562.334438891514</v>
      </c>
      <c r="Q31" s="35">
        <v>46726.956845386347</v>
      </c>
      <c r="R31" s="35">
        <v>44467.654035956286</v>
      </c>
      <c r="S31" s="35">
        <v>40572.078473470247</v>
      </c>
      <c r="T31" s="35">
        <v>34647.469648132297</v>
      </c>
      <c r="U31" s="35">
        <v>32282.546911782938</v>
      </c>
      <c r="V31" s="35">
        <v>27423.900667279824</v>
      </c>
      <c r="W31" s="35">
        <v>29189.121781512105</v>
      </c>
      <c r="X31" s="35">
        <v>26719.648269204296</v>
      </c>
      <c r="Y31" s="35">
        <v>24408.595000264824</v>
      </c>
      <c r="Z31" s="35">
        <v>21541.087991732707</v>
      </c>
      <c r="AA31" s="35">
        <v>20721.273001673595</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135183.1324</v>
      </c>
      <c r="D34" s="34">
        <v>86720.780499999993</v>
      </c>
      <c r="E34" s="34">
        <v>78450.213300000003</v>
      </c>
      <c r="F34" s="34">
        <v>75132.9611</v>
      </c>
      <c r="G34" s="34">
        <v>67086.664500000014</v>
      </c>
      <c r="H34" s="34">
        <v>61798.84599999999</v>
      </c>
      <c r="I34" s="34">
        <v>55702.362900000007</v>
      </c>
      <c r="J34" s="34">
        <v>51913.227800000008</v>
      </c>
      <c r="K34" s="34">
        <v>49258.640199999994</v>
      </c>
      <c r="L34" s="34">
        <v>43391.033800000005</v>
      </c>
      <c r="M34" s="34">
        <v>40036.736899999996</v>
      </c>
      <c r="N34" s="34">
        <v>33613.382999999994</v>
      </c>
      <c r="O34" s="34">
        <v>33750.821200000006</v>
      </c>
      <c r="P34" s="34">
        <v>28871.608139999997</v>
      </c>
      <c r="Q34" s="34">
        <v>25674.003500000003</v>
      </c>
      <c r="R34" s="34">
        <v>21023.380699999998</v>
      </c>
      <c r="S34" s="34">
        <v>17716.541900000004</v>
      </c>
      <c r="T34" s="34">
        <v>15730.171000000002</v>
      </c>
      <c r="U34" s="34">
        <v>13755.806399999999</v>
      </c>
      <c r="V34" s="34">
        <v>13233.391899999999</v>
      </c>
      <c r="W34" s="34">
        <v>10737.288200000001</v>
      </c>
      <c r="X34" s="34">
        <v>8722.1854000000003</v>
      </c>
      <c r="Y34" s="34">
        <v>7740.0126</v>
      </c>
      <c r="Z34" s="34">
        <v>7464.8588399999999</v>
      </c>
      <c r="AA34" s="34">
        <v>5941.562100000001</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70893.75</v>
      </c>
      <c r="D36" s="34">
        <v>38391.830906170006</v>
      </c>
      <c r="E36" s="34">
        <v>37800.799063707003</v>
      </c>
      <c r="F36" s="34">
        <v>39489.492523818</v>
      </c>
      <c r="G36" s="34">
        <v>23357.016316285</v>
      </c>
      <c r="H36" s="34">
        <v>10457.486147362</v>
      </c>
      <c r="I36" s="34">
        <v>9964.6087925479987</v>
      </c>
      <c r="J36" s="34">
        <v>10141.936495000999</v>
      </c>
      <c r="K36" s="34">
        <v>7076.1935195969991</v>
      </c>
      <c r="L36" s="34">
        <v>8199.5246652730002</v>
      </c>
      <c r="M36" s="34">
        <v>8834.4272624619989</v>
      </c>
      <c r="N36" s="34">
        <v>9388.1356357100012</v>
      </c>
      <c r="O36" s="34">
        <v>11054.036889044</v>
      </c>
      <c r="P36" s="34">
        <v>8044.8599909969989</v>
      </c>
      <c r="Q36" s="34">
        <v>8094.6331966499993</v>
      </c>
      <c r="R36" s="34">
        <v>5844.1418861419997</v>
      </c>
      <c r="S36" s="34">
        <v>5504.0562560794997</v>
      </c>
      <c r="T36" s="34">
        <v>5849.9804826525005</v>
      </c>
      <c r="U36" s="34">
        <v>5409.7073041660005</v>
      </c>
      <c r="V36" s="34">
        <v>5497.5571984459993</v>
      </c>
      <c r="W36" s="34">
        <v>4799.102586381</v>
      </c>
      <c r="X36" s="34">
        <v>4993.5040563989996</v>
      </c>
      <c r="Y36" s="34">
        <v>4320.3504139669994</v>
      </c>
      <c r="Z36" s="34">
        <v>3823.3259465189999</v>
      </c>
      <c r="AA36" s="34">
        <v>2127.1529575600002</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520.29415973236996</v>
      </c>
      <c r="D38" s="34">
        <v>4.157845520999999E-2</v>
      </c>
      <c r="E38" s="34">
        <v>4.1287277160000004E-2</v>
      </c>
      <c r="F38" s="34">
        <v>4.1266165829999993E-2</v>
      </c>
      <c r="G38" s="34">
        <v>2.7191808769999989E-2</v>
      </c>
      <c r="H38" s="34">
        <v>2.4716458499999986E-2</v>
      </c>
      <c r="I38" s="34">
        <v>2.3161705349999995E-2</v>
      </c>
      <c r="J38" s="34">
        <v>2.334447215E-2</v>
      </c>
      <c r="K38" s="34">
        <v>2.2405106389999999E-2</v>
      </c>
      <c r="L38" s="34">
        <v>2.483452139999999E-2</v>
      </c>
      <c r="M38" s="34">
        <v>2.4064677199999999E-2</v>
      </c>
      <c r="N38" s="34">
        <v>6.1016648492000005</v>
      </c>
      <c r="O38" s="34">
        <v>2.1571777599999981E-2</v>
      </c>
      <c r="P38" s="34">
        <v>1.2577427399999999E-2</v>
      </c>
      <c r="Q38" s="34">
        <v>1.206389429999999E-2</v>
      </c>
      <c r="R38" s="34">
        <v>28.966123439500002</v>
      </c>
      <c r="S38" s="34">
        <v>169.07353108960001</v>
      </c>
      <c r="T38" s="34">
        <v>1.14765509E-2</v>
      </c>
      <c r="U38" s="34">
        <v>367.66126840219999</v>
      </c>
      <c r="V38" s="34">
        <v>127.7210105195</v>
      </c>
      <c r="W38" s="34">
        <v>123.8968692119</v>
      </c>
      <c r="X38" s="34">
        <v>212.50867271070001</v>
      </c>
      <c r="Y38" s="34">
        <v>162.59122594359999</v>
      </c>
      <c r="Z38" s="34">
        <v>281.99165658959998</v>
      </c>
      <c r="AA38" s="34">
        <v>582.13759139750016</v>
      </c>
    </row>
    <row r="39" spans="1:27" x14ac:dyDescent="0.35">
      <c r="A39" s="31" t="s">
        <v>120</v>
      </c>
      <c r="B39" s="31" t="s">
        <v>62</v>
      </c>
      <c r="C39" s="34">
        <v>4657.1455999999998</v>
      </c>
      <c r="D39" s="34">
        <v>4386.7634000000007</v>
      </c>
      <c r="E39" s="34">
        <v>4147.7561999999998</v>
      </c>
      <c r="F39" s="34">
        <v>3901.9254999999998</v>
      </c>
      <c r="G39" s="34">
        <v>3632.9007999999999</v>
      </c>
      <c r="H39" s="34">
        <v>3291.0074000000004</v>
      </c>
      <c r="I39" s="34">
        <v>3117.1672000000003</v>
      </c>
      <c r="J39" s="34">
        <v>2976.556</v>
      </c>
      <c r="K39" s="34">
        <v>2798.5294000000004</v>
      </c>
      <c r="L39" s="34">
        <v>2632.4507999999996</v>
      </c>
      <c r="M39" s="34">
        <v>2511.5994500000002</v>
      </c>
      <c r="N39" s="34">
        <v>2304.4002</v>
      </c>
      <c r="O39" s="34">
        <v>2223.4305399999998</v>
      </c>
      <c r="P39" s="34">
        <v>1952.8824399999999</v>
      </c>
      <c r="Q39" s="34">
        <v>1920.85475</v>
      </c>
      <c r="R39" s="34">
        <v>1789.4892</v>
      </c>
      <c r="S39" s="34">
        <v>534.00340000000006</v>
      </c>
      <c r="T39" s="34">
        <v>464.3741</v>
      </c>
      <c r="U39" s="34">
        <v>431.57329999999996</v>
      </c>
      <c r="V39" s="34">
        <v>389.10505999999998</v>
      </c>
      <c r="W39" s="34">
        <v>407.13761999999997</v>
      </c>
      <c r="X39" s="34">
        <v>0</v>
      </c>
      <c r="Y39" s="34">
        <v>0</v>
      </c>
      <c r="Z39" s="34">
        <v>0</v>
      </c>
      <c r="AA39" s="34">
        <v>0</v>
      </c>
    </row>
    <row r="40" spans="1:27" x14ac:dyDescent="0.35">
      <c r="A40" s="31" t="s">
        <v>120</v>
      </c>
      <c r="B40" s="31" t="s">
        <v>66</v>
      </c>
      <c r="C40" s="34">
        <v>5148.4909800000005</v>
      </c>
      <c r="D40" s="34">
        <v>43510.021871780984</v>
      </c>
      <c r="E40" s="34">
        <v>41999.20574717431</v>
      </c>
      <c r="F40" s="34">
        <v>38539.170789245996</v>
      </c>
      <c r="G40" s="34">
        <v>47433.202029550994</v>
      </c>
      <c r="H40" s="34">
        <v>45152.341524189105</v>
      </c>
      <c r="I40" s="34">
        <v>45689.358919410988</v>
      </c>
      <c r="J40" s="34">
        <v>46251.359385012292</v>
      </c>
      <c r="K40" s="34">
        <v>44300.506972471507</v>
      </c>
      <c r="L40" s="34">
        <v>43355.538465986996</v>
      </c>
      <c r="M40" s="34">
        <v>37269.231917104509</v>
      </c>
      <c r="N40" s="34">
        <v>38256.471172506994</v>
      </c>
      <c r="O40" s="34">
        <v>34401.9558704136</v>
      </c>
      <c r="P40" s="34">
        <v>37448.198330051004</v>
      </c>
      <c r="Q40" s="34">
        <v>37342.664584991995</v>
      </c>
      <c r="R40" s="34">
        <v>39733.293035887</v>
      </c>
      <c r="S40" s="34">
        <v>43634.656463609994</v>
      </c>
      <c r="T40" s="34">
        <v>41201.780101056596</v>
      </c>
      <c r="U40" s="34">
        <v>38395.760770694193</v>
      </c>
      <c r="V40" s="34">
        <v>30264.324205467397</v>
      </c>
      <c r="W40" s="34">
        <v>28999.516854007998</v>
      </c>
      <c r="X40" s="34">
        <v>26703.0589538395</v>
      </c>
      <c r="Y40" s="34">
        <v>28785.4382792244</v>
      </c>
      <c r="Z40" s="34">
        <v>24943.101098232295</v>
      </c>
      <c r="AA40" s="34">
        <v>25623.240996852204</v>
      </c>
    </row>
    <row r="41" spans="1:27" x14ac:dyDescent="0.35">
      <c r="A41" s="31" t="s">
        <v>120</v>
      </c>
      <c r="B41" s="31" t="s">
        <v>65</v>
      </c>
      <c r="C41" s="34">
        <v>5.1894345436051985</v>
      </c>
      <c r="D41" s="34">
        <v>6.9298737852812762</v>
      </c>
      <c r="E41" s="34">
        <v>6.5752215946799994</v>
      </c>
      <c r="F41" s="34">
        <v>5.930755526654468</v>
      </c>
      <c r="G41" s="34">
        <v>5.4785593103714989</v>
      </c>
      <c r="H41" s="34">
        <v>5.5538462790296972</v>
      </c>
      <c r="I41" s="34">
        <v>5.2338232420402964</v>
      </c>
      <c r="J41" s="34">
        <v>4.8046740048339966</v>
      </c>
      <c r="K41" s="34">
        <v>5.0256178075686941</v>
      </c>
      <c r="L41" s="34">
        <v>5.2648466941754988</v>
      </c>
      <c r="M41" s="34">
        <v>5.4683963319982984</v>
      </c>
      <c r="N41" s="34">
        <v>7.0316170432631981</v>
      </c>
      <c r="O41" s="34">
        <v>6.4467562526009479</v>
      </c>
      <c r="P41" s="34">
        <v>5.9844980740813298</v>
      </c>
      <c r="Q41" s="34">
        <v>5.990090976366039</v>
      </c>
      <c r="R41" s="34">
        <v>5.5324073969279164</v>
      </c>
      <c r="S41" s="34">
        <v>5.5717173020701996</v>
      </c>
      <c r="T41" s="34">
        <v>5.7047850166986986</v>
      </c>
      <c r="U41" s="34">
        <v>5.6116810744570005</v>
      </c>
      <c r="V41" s="34">
        <v>7.0065961580344291</v>
      </c>
      <c r="W41" s="34">
        <v>6.7175360730290965</v>
      </c>
      <c r="X41" s="34">
        <v>7.0080801621603985</v>
      </c>
      <c r="Y41" s="34">
        <v>6.4095363233274689</v>
      </c>
      <c r="Z41" s="34">
        <v>6.2470593009128308</v>
      </c>
      <c r="AA41" s="34">
        <v>5.9036294489155399</v>
      </c>
    </row>
    <row r="42" spans="1:27" x14ac:dyDescent="0.35">
      <c r="A42" s="31" t="s">
        <v>120</v>
      </c>
      <c r="B42" s="31" t="s">
        <v>34</v>
      </c>
      <c r="C42" s="34">
        <v>1.08428226405E-2</v>
      </c>
      <c r="D42" s="34">
        <v>5.0043769020699902E-2</v>
      </c>
      <c r="E42" s="34">
        <v>5.5250956758499906E-2</v>
      </c>
      <c r="F42" s="34">
        <v>5.0730679469999991E-2</v>
      </c>
      <c r="G42" s="34">
        <v>5.2212804683999997E-2</v>
      </c>
      <c r="H42" s="34">
        <v>2.5630168517</v>
      </c>
      <c r="I42" s="34">
        <v>2.4859800720999901</v>
      </c>
      <c r="J42" s="34">
        <v>2.1972132669599995</v>
      </c>
      <c r="K42" s="34">
        <v>2.2156348766399998</v>
      </c>
      <c r="L42" s="34">
        <v>2.1031307176</v>
      </c>
      <c r="M42" s="34">
        <v>1.89823060864999</v>
      </c>
      <c r="N42" s="34">
        <v>1.9995975096000003</v>
      </c>
      <c r="O42" s="34">
        <v>1.7790682913</v>
      </c>
      <c r="P42" s="34">
        <v>1.5451109921699999</v>
      </c>
      <c r="Q42" s="34">
        <v>1.6493858161999999</v>
      </c>
      <c r="R42" s="34">
        <v>1.5729268355999999</v>
      </c>
      <c r="S42" s="34">
        <v>1.3475579368399999</v>
      </c>
      <c r="T42" s="34">
        <v>1.3634440007600002</v>
      </c>
      <c r="U42" s="34">
        <v>1.3055089338000001</v>
      </c>
      <c r="V42" s="34">
        <v>1.2934435737000001</v>
      </c>
      <c r="W42" s="34">
        <v>1.2299060041499998</v>
      </c>
      <c r="X42" s="34">
        <v>1.1539605766000003</v>
      </c>
      <c r="Y42" s="34">
        <v>1.0353820731500001</v>
      </c>
      <c r="Z42" s="34">
        <v>0.99436108507000009</v>
      </c>
      <c r="AA42" s="34">
        <v>0.95564517411999994</v>
      </c>
    </row>
    <row r="43" spans="1:27" x14ac:dyDescent="0.35">
      <c r="A43" s="31" t="s">
        <v>120</v>
      </c>
      <c r="B43" s="31" t="s">
        <v>70</v>
      </c>
      <c r="C43" s="34">
        <v>182.01389</v>
      </c>
      <c r="D43" s="34">
        <v>2704.9540000000002</v>
      </c>
      <c r="E43" s="34">
        <v>3031.471</v>
      </c>
      <c r="F43" s="34">
        <v>2720.3988175663599</v>
      </c>
      <c r="G43" s="34">
        <v>2785.0512243030121</v>
      </c>
      <c r="H43" s="34">
        <v>2047.988824205908</v>
      </c>
      <c r="I43" s="34">
        <v>1937.6109254602659</v>
      </c>
      <c r="J43" s="34">
        <v>1976.059233163704</v>
      </c>
      <c r="K43" s="34">
        <v>1956.661259721217</v>
      </c>
      <c r="L43" s="34">
        <v>2008.3853953569499</v>
      </c>
      <c r="M43" s="34">
        <v>1514.68817811841</v>
      </c>
      <c r="N43" s="34">
        <v>1616.7694229000001</v>
      </c>
      <c r="O43" s="34">
        <v>1519.2775456500001</v>
      </c>
      <c r="P43" s="34">
        <v>1074.4216523</v>
      </c>
      <c r="Q43" s="34">
        <v>1205.2001350600001</v>
      </c>
      <c r="R43" s="34">
        <v>1097.0261065999998</v>
      </c>
      <c r="S43" s="34">
        <v>862.46863940000003</v>
      </c>
      <c r="T43" s="34">
        <v>673.54811740000014</v>
      </c>
      <c r="U43" s="34">
        <v>664.1477999</v>
      </c>
      <c r="V43" s="34">
        <v>553.3181538</v>
      </c>
      <c r="W43" s="34">
        <v>690.89036310000006</v>
      </c>
      <c r="X43" s="34">
        <v>793.1627254</v>
      </c>
      <c r="Y43" s="34">
        <v>437.17410730000006</v>
      </c>
      <c r="Z43" s="34">
        <v>435.21884399999999</v>
      </c>
      <c r="AA43" s="34">
        <v>404.87929880000007</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216408.00257427598</v>
      </c>
      <c r="D45" s="35">
        <v>173016.36813019149</v>
      </c>
      <c r="E45" s="35">
        <v>162404.59081975315</v>
      </c>
      <c r="F45" s="35">
        <v>157069.52193475649</v>
      </c>
      <c r="G45" s="35">
        <v>141515.28939695517</v>
      </c>
      <c r="H45" s="35">
        <v>120705.25963428862</v>
      </c>
      <c r="I45" s="35">
        <v>114478.75479690637</v>
      </c>
      <c r="J45" s="35">
        <v>111287.90769849028</v>
      </c>
      <c r="K45" s="35">
        <v>103438.91811498246</v>
      </c>
      <c r="L45" s="35">
        <v>97583.837412475565</v>
      </c>
      <c r="M45" s="35">
        <v>88657.487990575697</v>
      </c>
      <c r="N45" s="35">
        <v>83575.523290109457</v>
      </c>
      <c r="O45" s="35">
        <v>81436.712827487805</v>
      </c>
      <c r="P45" s="35">
        <v>76323.545976549474</v>
      </c>
      <c r="Q45" s="35">
        <v>73038.158186512665</v>
      </c>
      <c r="R45" s="35">
        <v>68424.80335286542</v>
      </c>
      <c r="S45" s="35">
        <v>67563.903268081165</v>
      </c>
      <c r="T45" s="35">
        <v>63252.021945276698</v>
      </c>
      <c r="U45" s="35">
        <v>58366.120724336848</v>
      </c>
      <c r="V45" s="35">
        <v>49519.105970590936</v>
      </c>
      <c r="W45" s="35">
        <v>45073.659665673928</v>
      </c>
      <c r="X45" s="35">
        <v>40638.265163111362</v>
      </c>
      <c r="Y45" s="35">
        <v>41014.802055458327</v>
      </c>
      <c r="Z45" s="35">
        <v>36519.524600641809</v>
      </c>
      <c r="AA45" s="35">
        <v>34279.997275258618</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95287.341</v>
      </c>
      <c r="D49" s="34">
        <v>69360.073499999999</v>
      </c>
      <c r="E49" s="34">
        <v>67144.614499999996</v>
      </c>
      <c r="F49" s="34">
        <v>56772.940499999997</v>
      </c>
      <c r="G49" s="34">
        <v>52201.130400000009</v>
      </c>
      <c r="H49" s="34">
        <v>44193.413</v>
      </c>
      <c r="I49" s="34">
        <v>35975.5625</v>
      </c>
      <c r="J49" s="34">
        <v>33486.611799999999</v>
      </c>
      <c r="K49" s="34">
        <v>27153.272900000004</v>
      </c>
      <c r="L49" s="34">
        <v>25372.5923</v>
      </c>
      <c r="M49" s="34">
        <v>23617.251199999999</v>
      </c>
      <c r="N49" s="34">
        <v>22688.972899999997</v>
      </c>
      <c r="O49" s="34">
        <v>21287.480299999999</v>
      </c>
      <c r="P49" s="34">
        <v>20182.420100000003</v>
      </c>
      <c r="Q49" s="34">
        <v>19146.2922</v>
      </c>
      <c r="R49" s="34">
        <v>17804.651100000003</v>
      </c>
      <c r="S49" s="34">
        <v>16084.142500000002</v>
      </c>
      <c r="T49" s="34">
        <v>14066.450199999999</v>
      </c>
      <c r="U49" s="34">
        <v>14219.196099999999</v>
      </c>
      <c r="V49" s="34">
        <v>14040.380100000002</v>
      </c>
      <c r="W49" s="34">
        <v>13315.4105</v>
      </c>
      <c r="X49" s="34">
        <v>10872.629700000001</v>
      </c>
      <c r="Y49" s="34">
        <v>6391.3132999999998</v>
      </c>
      <c r="Z49" s="34">
        <v>5980.8943000000008</v>
      </c>
      <c r="AA49" s="34">
        <v>5741.854800000001</v>
      </c>
    </row>
    <row r="50" spans="1:27" x14ac:dyDescent="0.35">
      <c r="A50" s="31" t="s">
        <v>121</v>
      </c>
      <c r="B50" s="31" t="s">
        <v>18</v>
      </c>
      <c r="C50" s="34">
        <v>0</v>
      </c>
      <c r="D50" s="34">
        <v>2.4409573E-2</v>
      </c>
      <c r="E50" s="34">
        <v>2.34463E-2</v>
      </c>
      <c r="F50" s="34">
        <v>2.1926285E-2</v>
      </c>
      <c r="G50" s="34">
        <v>2.0258725999999998E-2</v>
      </c>
      <c r="H50" s="34">
        <v>1.8099703000000002E-2</v>
      </c>
      <c r="I50" s="34">
        <v>1.7201582E-2</v>
      </c>
      <c r="J50" s="34">
        <v>1.5995584E-2</v>
      </c>
      <c r="K50" s="34">
        <v>1.5284248999999899E-2</v>
      </c>
      <c r="L50" s="34">
        <v>1.5081488000000001E-2</v>
      </c>
      <c r="M50" s="34">
        <v>1.3176976999999899E-2</v>
      </c>
      <c r="N50" s="34">
        <v>1.4203839999999999E-2</v>
      </c>
      <c r="O50" s="34">
        <v>1.3753272E-2</v>
      </c>
      <c r="P50" s="34">
        <v>1.2441376000000001E-2</v>
      </c>
      <c r="Q50" s="34">
        <v>1.1224183E-2</v>
      </c>
      <c r="R50" s="34">
        <v>1.0551684E-2</v>
      </c>
      <c r="S50" s="34">
        <v>1.0809075999999999E-2</v>
      </c>
      <c r="T50" s="34">
        <v>1.0347033E-2</v>
      </c>
      <c r="U50" s="34">
        <v>1.0186384E-2</v>
      </c>
      <c r="V50" s="34">
        <v>9.4464035000000005E-3</v>
      </c>
      <c r="W50" s="34">
        <v>9.4624410000000003E-3</v>
      </c>
      <c r="X50" s="34">
        <v>9.4139779999999999E-3</v>
      </c>
      <c r="Y50" s="34">
        <v>9.0532559999999991E-3</v>
      </c>
      <c r="Z50" s="34">
        <v>8.1867369999999908E-3</v>
      </c>
      <c r="AA50" s="34">
        <v>7.5874175999999906E-3</v>
      </c>
    </row>
    <row r="51" spans="1:27" x14ac:dyDescent="0.35">
      <c r="A51" s="31" t="s">
        <v>121</v>
      </c>
      <c r="B51" s="31" t="s">
        <v>30</v>
      </c>
      <c r="C51" s="34">
        <v>76.666509999999988</v>
      </c>
      <c r="D51" s="34">
        <v>41.945779999999999</v>
      </c>
      <c r="E51" s="34">
        <v>41.217862999999994</v>
      </c>
      <c r="F51" s="34">
        <v>8.4716569999999987</v>
      </c>
      <c r="G51" s="34">
        <v>2.9131447999999902E-3</v>
      </c>
      <c r="H51" s="34">
        <v>4.6387124000000002</v>
      </c>
      <c r="I51" s="34">
        <v>3.1725325</v>
      </c>
      <c r="J51" s="34">
        <v>1.3235966E-3</v>
      </c>
      <c r="K51" s="34">
        <v>1.6929759999999901E-3</v>
      </c>
      <c r="L51" s="34">
        <v>2.2784061000000002E-3</v>
      </c>
      <c r="M51" s="34">
        <v>0.12923932999999999</v>
      </c>
      <c r="N51" s="34">
        <v>15.405158</v>
      </c>
      <c r="O51" s="34">
        <v>18.358197000000001</v>
      </c>
      <c r="P51" s="34">
        <v>37.347739999999995</v>
      </c>
      <c r="Q51" s="34">
        <v>74.894019999999998</v>
      </c>
      <c r="R51" s="34">
        <v>82.972914000000003</v>
      </c>
      <c r="S51" s="34">
        <v>123.91055</v>
      </c>
      <c r="T51" s="34">
        <v>140.52082999999999</v>
      </c>
      <c r="U51" s="34">
        <v>0</v>
      </c>
      <c r="V51" s="34">
        <v>0</v>
      </c>
      <c r="W51" s="34">
        <v>0</v>
      </c>
      <c r="X51" s="34">
        <v>0</v>
      </c>
      <c r="Y51" s="34">
        <v>0</v>
      </c>
      <c r="Z51" s="34">
        <v>0</v>
      </c>
      <c r="AA51" s="34">
        <v>0</v>
      </c>
    </row>
    <row r="52" spans="1:27" x14ac:dyDescent="0.35">
      <c r="A52" s="31" t="s">
        <v>121</v>
      </c>
      <c r="B52" s="31" t="s">
        <v>63</v>
      </c>
      <c r="C52" s="34">
        <v>159.61848888449995</v>
      </c>
      <c r="D52" s="34">
        <v>176.71335736840001</v>
      </c>
      <c r="E52" s="34">
        <v>114.7451363126</v>
      </c>
      <c r="F52" s="34">
        <v>18.711201163899997</v>
      </c>
      <c r="G52" s="34">
        <v>4.7262697200000002E-2</v>
      </c>
      <c r="H52" s="34">
        <v>3.8593091399999981E-2</v>
      </c>
      <c r="I52" s="34">
        <v>3.7709239899999983E-2</v>
      </c>
      <c r="J52" s="34">
        <v>3.3619208599999978E-2</v>
      </c>
      <c r="K52" s="34">
        <v>3.3618317599999989E-2</v>
      </c>
      <c r="L52" s="34">
        <v>3.3806131099999984E-2</v>
      </c>
      <c r="M52" s="34">
        <v>2.5809252099999992E-2</v>
      </c>
      <c r="N52" s="34">
        <v>26.7884766745</v>
      </c>
      <c r="O52" s="34">
        <v>15.283287051899999</v>
      </c>
      <c r="P52" s="34">
        <v>2.5732083999999985E-2</v>
      </c>
      <c r="Q52" s="34">
        <v>64.187707893099997</v>
      </c>
      <c r="R52" s="34">
        <v>89.99337990250001</v>
      </c>
      <c r="S52" s="34">
        <v>360.94747245510001</v>
      </c>
      <c r="T52" s="34">
        <v>233.9414143788</v>
      </c>
      <c r="U52" s="34">
        <v>771.9956505376</v>
      </c>
      <c r="V52" s="34">
        <v>682.97379912769998</v>
      </c>
      <c r="W52" s="34">
        <v>629.98059386859995</v>
      </c>
      <c r="X52" s="34">
        <v>559.04438002810002</v>
      </c>
      <c r="Y52" s="34">
        <v>1371.0967601112</v>
      </c>
      <c r="Z52" s="34">
        <v>901.17880503320009</v>
      </c>
      <c r="AA52" s="34">
        <v>743.17139416409998</v>
      </c>
    </row>
    <row r="53" spans="1:27" x14ac:dyDescent="0.35">
      <c r="A53" s="31" t="s">
        <v>121</v>
      </c>
      <c r="B53" s="31" t="s">
        <v>62</v>
      </c>
      <c r="C53" s="34">
        <v>19362.89615</v>
      </c>
      <c r="D53" s="34">
        <v>18365.405240000004</v>
      </c>
      <c r="E53" s="34">
        <v>15882.209849999999</v>
      </c>
      <c r="F53" s="34">
        <v>18269.554419999997</v>
      </c>
      <c r="G53" s="34">
        <v>17701.45984</v>
      </c>
      <c r="H53" s="34">
        <v>15741.78458</v>
      </c>
      <c r="I53" s="34">
        <v>15010.573470000001</v>
      </c>
      <c r="J53" s="34">
        <v>17900.521049999999</v>
      </c>
      <c r="K53" s="34">
        <v>14039.82605</v>
      </c>
      <c r="L53" s="34">
        <v>11366.67554</v>
      </c>
      <c r="M53" s="34">
        <v>10666.04947</v>
      </c>
      <c r="N53" s="34">
        <v>9144.1018899999999</v>
      </c>
      <c r="O53" s="34">
        <v>10690.409950000001</v>
      </c>
      <c r="P53" s="34">
        <v>10318.216339999999</v>
      </c>
      <c r="Q53" s="34">
        <v>9299.9484299999986</v>
      </c>
      <c r="R53" s="34">
        <v>8773.2875100000001</v>
      </c>
      <c r="S53" s="34">
        <v>10532.895319999998</v>
      </c>
      <c r="T53" s="34">
        <v>8249.382239999999</v>
      </c>
      <c r="U53" s="34">
        <v>6691.5739699999995</v>
      </c>
      <c r="V53" s="34">
        <v>6227.2309000000005</v>
      </c>
      <c r="W53" s="34">
        <v>5398.6738600000008</v>
      </c>
      <c r="X53" s="34">
        <v>6280.4818800000012</v>
      </c>
      <c r="Y53" s="34">
        <v>6073.2177299999994</v>
      </c>
      <c r="Z53" s="34">
        <v>5428.1552699999993</v>
      </c>
      <c r="AA53" s="34">
        <v>5148.9891239999997</v>
      </c>
    </row>
    <row r="54" spans="1:27" x14ac:dyDescent="0.35">
      <c r="A54" s="31" t="s">
        <v>121</v>
      </c>
      <c r="B54" s="31" t="s">
        <v>66</v>
      </c>
      <c r="C54" s="34">
        <v>28802.465060000002</v>
      </c>
      <c r="D54" s="34">
        <v>32035.482847743056</v>
      </c>
      <c r="E54" s="34">
        <v>30818.429898116807</v>
      </c>
      <c r="F54" s="34">
        <v>31122.982831026467</v>
      </c>
      <c r="G54" s="34">
        <v>30623.47143615106</v>
      </c>
      <c r="H54" s="34">
        <v>30132.197072879771</v>
      </c>
      <c r="I54" s="34">
        <v>28968.261720983977</v>
      </c>
      <c r="J54" s="34">
        <v>28522.328821807689</v>
      </c>
      <c r="K54" s="34">
        <v>28394.837119555847</v>
      </c>
      <c r="L54" s="34">
        <v>25889.365279777881</v>
      </c>
      <c r="M54" s="34">
        <v>26310.480583935689</v>
      </c>
      <c r="N54" s="34">
        <v>24025.162063202501</v>
      </c>
      <c r="O54" s="34">
        <v>23634.08389723445</v>
      </c>
      <c r="P54" s="34">
        <v>23333.76906203917</v>
      </c>
      <c r="Q54" s="34">
        <v>23885.158272413566</v>
      </c>
      <c r="R54" s="34">
        <v>22912.400730269343</v>
      </c>
      <c r="S54" s="34">
        <v>19557.581853054133</v>
      </c>
      <c r="T54" s="34">
        <v>20613.37658453716</v>
      </c>
      <c r="U54" s="34">
        <v>18870.545645755188</v>
      </c>
      <c r="V54" s="34">
        <v>18277.598051979418</v>
      </c>
      <c r="W54" s="34">
        <v>15954.722825211053</v>
      </c>
      <c r="X54" s="34">
        <v>18834.450792955315</v>
      </c>
      <c r="Y54" s="34">
        <v>18364.586918110581</v>
      </c>
      <c r="Z54" s="34">
        <v>17350.261598333651</v>
      </c>
      <c r="AA54" s="34">
        <v>15120.946823219643</v>
      </c>
    </row>
    <row r="55" spans="1:27" x14ac:dyDescent="0.35">
      <c r="A55" s="31" t="s">
        <v>121</v>
      </c>
      <c r="B55" s="31" t="s">
        <v>65</v>
      </c>
      <c r="C55" s="34">
        <v>2.1916045436439995</v>
      </c>
      <c r="D55" s="34">
        <v>2.0618915618007998</v>
      </c>
      <c r="E55" s="34">
        <v>2.019949631259828</v>
      </c>
      <c r="F55" s="34">
        <v>1.8174686823502983</v>
      </c>
      <c r="G55" s="34">
        <v>1.6334039360346</v>
      </c>
      <c r="H55" s="34">
        <v>2.2946734689014003</v>
      </c>
      <c r="I55" s="34">
        <v>2.5379351191189978</v>
      </c>
      <c r="J55" s="34">
        <v>2.4772914220613975</v>
      </c>
      <c r="K55" s="34">
        <v>2.4442964126122977</v>
      </c>
      <c r="L55" s="34">
        <v>2.348717766479</v>
      </c>
      <c r="M55" s="34">
        <v>2.211475931360698</v>
      </c>
      <c r="N55" s="34">
        <v>2.1625157388699989</v>
      </c>
      <c r="O55" s="34">
        <v>1.956069925357999</v>
      </c>
      <c r="P55" s="34">
        <v>1.7670371213829998</v>
      </c>
      <c r="Q55" s="34">
        <v>1.757543440664999</v>
      </c>
      <c r="R55" s="34">
        <v>1.6772854251474989</v>
      </c>
      <c r="S55" s="34">
        <v>3.1950772764000002</v>
      </c>
      <c r="T55" s="34">
        <v>3.131904753433</v>
      </c>
      <c r="U55" s="34">
        <v>2.9985942792639997</v>
      </c>
      <c r="V55" s="34">
        <v>2.7880811751639998</v>
      </c>
      <c r="W55" s="34">
        <v>2.941806428</v>
      </c>
      <c r="X55" s="34">
        <v>2.70003904199999</v>
      </c>
      <c r="Y55" s="34">
        <v>2.5124113050000001</v>
      </c>
      <c r="Z55" s="34">
        <v>2.3833496859999985</v>
      </c>
      <c r="AA55" s="34">
        <v>2.2641047829999983</v>
      </c>
    </row>
    <row r="56" spans="1:27" x14ac:dyDescent="0.35">
      <c r="A56" s="31" t="s">
        <v>121</v>
      </c>
      <c r="B56" s="31" t="s">
        <v>34</v>
      </c>
      <c r="C56" s="34">
        <v>1.3727106988699991E-2</v>
      </c>
      <c r="D56" s="34">
        <v>2.4671912652999999E-2</v>
      </c>
      <c r="E56" s="34">
        <v>2.4457399180000002E-2</v>
      </c>
      <c r="F56" s="34">
        <v>2.3776287226699999E-2</v>
      </c>
      <c r="G56" s="34">
        <v>2.1667154619999979E-2</v>
      </c>
      <c r="H56" s="34">
        <v>0.87709449170000009</v>
      </c>
      <c r="I56" s="34">
        <v>0.8372192329999999</v>
      </c>
      <c r="J56" s="34">
        <v>0.84145268449999999</v>
      </c>
      <c r="K56" s="34">
        <v>0.75437714760000008</v>
      </c>
      <c r="L56" s="34">
        <v>0.67670604539999901</v>
      </c>
      <c r="M56" s="34">
        <v>0.63053561979999995</v>
      </c>
      <c r="N56" s="34">
        <v>0.5978392146</v>
      </c>
      <c r="O56" s="34">
        <v>0.47435225019999999</v>
      </c>
      <c r="P56" s="34">
        <v>0.52425620350000002</v>
      </c>
      <c r="Q56" s="34">
        <v>0.53753633069999995</v>
      </c>
      <c r="R56" s="34">
        <v>0.52315188670000001</v>
      </c>
      <c r="S56" s="34">
        <v>0.49778323600000002</v>
      </c>
      <c r="T56" s="34">
        <v>0.45478069299999996</v>
      </c>
      <c r="U56" s="34">
        <v>0.43466331070000003</v>
      </c>
      <c r="V56" s="34">
        <v>0.34328297950000003</v>
      </c>
      <c r="W56" s="34">
        <v>0.38944071640000005</v>
      </c>
      <c r="X56" s="34">
        <v>0.35209388360000005</v>
      </c>
      <c r="Y56" s="34">
        <v>0.30884935970000005</v>
      </c>
      <c r="Z56" s="34">
        <v>0.31486704570000001</v>
      </c>
      <c r="AA56" s="34">
        <v>0.32031111429999898</v>
      </c>
    </row>
    <row r="57" spans="1:27" x14ac:dyDescent="0.35">
      <c r="A57" s="31" t="s">
        <v>121</v>
      </c>
      <c r="B57" s="31" t="s">
        <v>70</v>
      </c>
      <c r="C57" s="34">
        <v>0</v>
      </c>
      <c r="D57" s="34">
        <v>0</v>
      </c>
      <c r="E57" s="34">
        <v>0</v>
      </c>
      <c r="F57" s="34">
        <v>2.1168385000000001E-5</v>
      </c>
      <c r="G57" s="34">
        <v>2.2082139999999999E-5</v>
      </c>
      <c r="H57" s="34">
        <v>3.2721414999999996E-5</v>
      </c>
      <c r="I57" s="34">
        <v>6.0716778000000001E-5</v>
      </c>
      <c r="J57" s="34">
        <v>5.8796139999999994E-5</v>
      </c>
      <c r="K57" s="34">
        <v>7.2943140000000006E-5</v>
      </c>
      <c r="L57" s="34">
        <v>9.8403379999999999E-5</v>
      </c>
      <c r="M57" s="34">
        <v>1.1035615E-4</v>
      </c>
      <c r="N57" s="34">
        <v>4.0356952000000003E-4</v>
      </c>
      <c r="O57" s="34">
        <v>3.4346463999999997E-4</v>
      </c>
      <c r="P57" s="34">
        <v>3.8380586999999997E-4</v>
      </c>
      <c r="Q57" s="34">
        <v>4.0132594E-4</v>
      </c>
      <c r="R57" s="34">
        <v>3.7767832999999998E-4</v>
      </c>
      <c r="S57" s="34">
        <v>3.5402600000000002E-4</v>
      </c>
      <c r="T57" s="34">
        <v>3.2886169999999998E-4</v>
      </c>
      <c r="U57" s="34">
        <v>3.1941723999999997E-4</v>
      </c>
      <c r="V57" s="34">
        <v>2.9270917000000002E-4</v>
      </c>
      <c r="W57" s="34">
        <v>1.3722343000000001</v>
      </c>
      <c r="X57" s="34">
        <v>1.2521774999999999</v>
      </c>
      <c r="Y57" s="34">
        <v>1.0343047999999999</v>
      </c>
      <c r="Z57" s="34">
        <v>1.0632144000000001</v>
      </c>
      <c r="AA57" s="34">
        <v>1.1025336999999999</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143691.17881342815</v>
      </c>
      <c r="D59" s="35">
        <v>119981.70702624625</v>
      </c>
      <c r="E59" s="35">
        <v>114003.26064336066</v>
      </c>
      <c r="F59" s="35">
        <v>106194.50000415772</v>
      </c>
      <c r="G59" s="35">
        <v>100527.7655146551</v>
      </c>
      <c r="H59" s="35">
        <v>90074.384731543076</v>
      </c>
      <c r="I59" s="35">
        <v>79960.163069425005</v>
      </c>
      <c r="J59" s="35">
        <v>79911.989901618959</v>
      </c>
      <c r="K59" s="35">
        <v>69590.430961511054</v>
      </c>
      <c r="L59" s="35">
        <v>62631.033003569566</v>
      </c>
      <c r="M59" s="35">
        <v>60596.160955426145</v>
      </c>
      <c r="N59" s="35">
        <v>55902.607207455869</v>
      </c>
      <c r="O59" s="35">
        <v>55647.585454483713</v>
      </c>
      <c r="P59" s="35">
        <v>53873.558452620557</v>
      </c>
      <c r="Q59" s="35">
        <v>52472.249397930333</v>
      </c>
      <c r="R59" s="35">
        <v>49664.993471280992</v>
      </c>
      <c r="S59" s="35">
        <v>46662.683581861631</v>
      </c>
      <c r="T59" s="35">
        <v>43306.813520702388</v>
      </c>
      <c r="U59" s="35">
        <v>40556.320146956052</v>
      </c>
      <c r="V59" s="35">
        <v>39230.980378685788</v>
      </c>
      <c r="W59" s="35">
        <v>35301.739047948657</v>
      </c>
      <c r="X59" s="35">
        <v>36549.316206003416</v>
      </c>
      <c r="Y59" s="35">
        <v>32202.736172782781</v>
      </c>
      <c r="Z59" s="35">
        <v>29662.881509789851</v>
      </c>
      <c r="AA59" s="35">
        <v>26757.233833584341</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25419.383999999998</v>
      </c>
      <c r="D64" s="34">
        <v>14624.976433123</v>
      </c>
      <c r="E64" s="34">
        <v>11370.644772999</v>
      </c>
      <c r="F64" s="34">
        <v>9254.0374020439995</v>
      </c>
      <c r="G64" s="34">
        <v>8056.6140604359998</v>
      </c>
      <c r="H64" s="34">
        <v>3159.2686058919999</v>
      </c>
      <c r="I64" s="34">
        <v>3068.169227974</v>
      </c>
      <c r="J64" s="34">
        <v>2089.0189089240002</v>
      </c>
      <c r="K64" s="34">
        <v>1992.2799721519998</v>
      </c>
      <c r="L64" s="34">
        <v>3016.0483942280002</v>
      </c>
      <c r="M64" s="34">
        <v>1748.5459093830002</v>
      </c>
      <c r="N64" s="34">
        <v>2955.3013047300001</v>
      </c>
      <c r="O64" s="34">
        <v>3413.4812928630004</v>
      </c>
      <c r="P64" s="34">
        <v>3106.156131189</v>
      </c>
      <c r="Q64" s="34">
        <v>1544.9831969990003</v>
      </c>
      <c r="R64" s="34">
        <v>1308.6335021059999</v>
      </c>
      <c r="S64" s="34">
        <v>9.957833000000001E-3</v>
      </c>
      <c r="T64" s="34">
        <v>9.4604210000000001E-3</v>
      </c>
      <c r="U64" s="34">
        <v>9.22374799999999E-3</v>
      </c>
      <c r="V64" s="34">
        <v>8.5757259999999988E-3</v>
      </c>
      <c r="W64" s="34">
        <v>8.7322319999999995E-3</v>
      </c>
      <c r="X64" s="34">
        <v>8.7652649999999995E-3</v>
      </c>
      <c r="Y64" s="34">
        <v>8.9574859999999989E-3</v>
      </c>
      <c r="Z64" s="34">
        <v>8.1082324999999997E-3</v>
      </c>
      <c r="AA64" s="34">
        <v>7.5055655999999998E-3</v>
      </c>
    </row>
    <row r="65" spans="1:27" x14ac:dyDescent="0.35">
      <c r="A65" s="31" t="s">
        <v>122</v>
      </c>
      <c r="B65" s="31" t="s">
        <v>30</v>
      </c>
      <c r="C65" s="34">
        <v>1794.704559</v>
      </c>
      <c r="D65" s="34">
        <v>1432.2416000000001</v>
      </c>
      <c r="E65" s="34">
        <v>1443.1492000000001</v>
      </c>
      <c r="F65" s="34">
        <v>146.86434</v>
      </c>
      <c r="G65" s="34">
        <v>136.92648</v>
      </c>
      <c r="H65" s="34">
        <v>127.77433000000001</v>
      </c>
      <c r="I65" s="34">
        <v>121.478734</v>
      </c>
      <c r="J65" s="34">
        <v>116.32106</v>
      </c>
      <c r="K65" s="34">
        <v>108.5534</v>
      </c>
      <c r="L65" s="34">
        <v>102.03612</v>
      </c>
      <c r="M65" s="34">
        <v>98.381380000000007</v>
      </c>
      <c r="N65" s="34">
        <v>90.115070000000003</v>
      </c>
      <c r="O65" s="34">
        <v>88.103830000000002</v>
      </c>
      <c r="P65" s="34">
        <v>81.869484</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6484.9613616198612</v>
      </c>
      <c r="D66" s="34">
        <v>3053.6442311982005</v>
      </c>
      <c r="E66" s="34">
        <v>4198.3065766216187</v>
      </c>
      <c r="F66" s="34">
        <v>2743.9987305190102</v>
      </c>
      <c r="G66" s="34">
        <v>1957.40283254215</v>
      </c>
      <c r="H66" s="34">
        <v>577.0643604395998</v>
      </c>
      <c r="I66" s="34">
        <v>392.68266311592004</v>
      </c>
      <c r="J66" s="34">
        <v>200.13098568011998</v>
      </c>
      <c r="K66" s="34">
        <v>4.7821951489299996</v>
      </c>
      <c r="L66" s="34">
        <v>587.96186814040004</v>
      </c>
      <c r="M66" s="34">
        <v>292.83773408757003</v>
      </c>
      <c r="N66" s="34">
        <v>808.83232115791998</v>
      </c>
      <c r="O66" s="34">
        <v>896.15158502965005</v>
      </c>
      <c r="P66" s="34">
        <v>932.37816453360006</v>
      </c>
      <c r="Q66" s="34">
        <v>540.43443809673988</v>
      </c>
      <c r="R66" s="34">
        <v>436.49807019844002</v>
      </c>
      <c r="S66" s="34">
        <v>914.05074323533984</v>
      </c>
      <c r="T66" s="34">
        <v>915.3797321528001</v>
      </c>
      <c r="U66" s="34">
        <v>1213.1704944086896</v>
      </c>
      <c r="V66" s="34">
        <v>1133.2861006447499</v>
      </c>
      <c r="W66" s="34">
        <v>1250.9963227859498</v>
      </c>
      <c r="X66" s="34">
        <v>1016.4356691460999</v>
      </c>
      <c r="Y66" s="34">
        <v>1416.4296906559</v>
      </c>
      <c r="Z66" s="34">
        <v>29.771574300000001</v>
      </c>
      <c r="AA66" s="34">
        <v>14.154569299999999</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15543.182100000002</v>
      </c>
      <c r="D68" s="34">
        <v>19899.842983675404</v>
      </c>
      <c r="E68" s="34">
        <v>17486.586806291991</v>
      </c>
      <c r="F68" s="34">
        <v>20019.916629451</v>
      </c>
      <c r="G68" s="34">
        <v>18242.178369529</v>
      </c>
      <c r="H68" s="34">
        <v>18830.073421006004</v>
      </c>
      <c r="I68" s="34">
        <v>17492.473154631003</v>
      </c>
      <c r="J68" s="34">
        <v>17208.910677084503</v>
      </c>
      <c r="K68" s="34">
        <v>17444.636791062992</v>
      </c>
      <c r="L68" s="34">
        <v>16269.695219210002</v>
      </c>
      <c r="M68" s="34">
        <v>15678.404586857399</v>
      </c>
      <c r="N68" s="34">
        <v>13575.815733395299</v>
      </c>
      <c r="O68" s="34">
        <v>12768.725905016903</v>
      </c>
      <c r="P68" s="34">
        <v>11379.604821444002</v>
      </c>
      <c r="Q68" s="34">
        <v>11978.860528617</v>
      </c>
      <c r="R68" s="34">
        <v>10983.304096166601</v>
      </c>
      <c r="S68" s="34">
        <v>11166.933735726001</v>
      </c>
      <c r="T68" s="34">
        <v>11025.293545049002</v>
      </c>
      <c r="U68" s="34">
        <v>9461.9897879279979</v>
      </c>
      <c r="V68" s="34">
        <v>8738.5174640214009</v>
      </c>
      <c r="W68" s="34">
        <v>7796.334393692001</v>
      </c>
      <c r="X68" s="34">
        <v>7562.3553942325989</v>
      </c>
      <c r="Y68" s="34">
        <v>6554.8402810179996</v>
      </c>
      <c r="Z68" s="34">
        <v>6817.9246060448986</v>
      </c>
      <c r="AA68" s="34">
        <v>6433.0384447397</v>
      </c>
    </row>
    <row r="69" spans="1:27" x14ac:dyDescent="0.35">
      <c r="A69" s="31" t="s">
        <v>122</v>
      </c>
      <c r="B69" s="31" t="s">
        <v>65</v>
      </c>
      <c r="C69" s="34">
        <v>0.89106495363930005</v>
      </c>
      <c r="D69" s="34">
        <v>0.84619148733470007</v>
      </c>
      <c r="E69" s="34">
        <v>0.81107961511120008</v>
      </c>
      <c r="F69" s="34">
        <v>0.72897879504500007</v>
      </c>
      <c r="G69" s="34">
        <v>0.67039682190960004</v>
      </c>
      <c r="H69" s="34">
        <v>1.800957647702399</v>
      </c>
      <c r="I69" s="34">
        <v>2.3055882987745004</v>
      </c>
      <c r="J69" s="34">
        <v>2.006199334874899</v>
      </c>
      <c r="K69" s="34">
        <v>1.9800237724930998</v>
      </c>
      <c r="L69" s="34">
        <v>1.9041616687630001</v>
      </c>
      <c r="M69" s="34">
        <v>1.8215401030432998</v>
      </c>
      <c r="N69" s="34">
        <v>1.7355188268872999</v>
      </c>
      <c r="O69" s="34">
        <v>1.5685526606827001</v>
      </c>
      <c r="P69" s="34">
        <v>1.4392539983270001</v>
      </c>
      <c r="Q69" s="34">
        <v>1.4104549888208999</v>
      </c>
      <c r="R69" s="34">
        <v>1.3689550954549001</v>
      </c>
      <c r="S69" s="34">
        <v>1.1824576856655999</v>
      </c>
      <c r="T69" s="34">
        <v>1.1642936079778998</v>
      </c>
      <c r="U69" s="34">
        <v>1.1087793891531998</v>
      </c>
      <c r="V69" s="34">
        <v>1.0465447367315999</v>
      </c>
      <c r="W69" s="34">
        <v>0.99805100103639999</v>
      </c>
      <c r="X69" s="34">
        <v>1.1611727982760998</v>
      </c>
      <c r="Y69" s="34">
        <v>1.0213370804493</v>
      </c>
      <c r="Z69" s="34">
        <v>0.89734317889759874</v>
      </c>
      <c r="AA69" s="34">
        <v>0.86987218118429999</v>
      </c>
    </row>
    <row r="70" spans="1:27" x14ac:dyDescent="0.35">
      <c r="A70" s="31" t="s">
        <v>122</v>
      </c>
      <c r="B70" s="31" t="s">
        <v>34</v>
      </c>
      <c r="C70" s="34">
        <v>3.2296428058000003E-2</v>
      </c>
      <c r="D70" s="34">
        <v>4.3145970836999885E-2</v>
      </c>
      <c r="E70" s="34">
        <v>4.3022722702999998E-2</v>
      </c>
      <c r="F70" s="34">
        <v>4.1626605354999881E-2</v>
      </c>
      <c r="G70" s="34">
        <v>3.5840260460999987E-2</v>
      </c>
      <c r="H70" s="34">
        <v>1.2948040249000001</v>
      </c>
      <c r="I70" s="34">
        <v>1.289774566</v>
      </c>
      <c r="J70" s="34">
        <v>1.2681346753</v>
      </c>
      <c r="K70" s="34">
        <v>1.1699348155999998</v>
      </c>
      <c r="L70" s="34">
        <v>1.0679633206000001</v>
      </c>
      <c r="M70" s="34">
        <v>0.91003155560000004</v>
      </c>
      <c r="N70" s="34">
        <v>0.94594061740000002</v>
      </c>
      <c r="O70" s="34">
        <v>0.83146812539999992</v>
      </c>
      <c r="P70" s="34">
        <v>0.78227500929999993</v>
      </c>
      <c r="Q70" s="34">
        <v>0.79777180119999991</v>
      </c>
      <c r="R70" s="34">
        <v>0.79769125460000012</v>
      </c>
      <c r="S70" s="34">
        <v>0.74534787600000008</v>
      </c>
      <c r="T70" s="34">
        <v>0.67073442150000007</v>
      </c>
      <c r="U70" s="34">
        <v>0.65496319960000005</v>
      </c>
      <c r="V70" s="34">
        <v>0.54276485249999995</v>
      </c>
      <c r="W70" s="34">
        <v>0.5847480397</v>
      </c>
      <c r="X70" s="34">
        <v>0.53977094259999991</v>
      </c>
      <c r="Y70" s="34">
        <v>0.48410414529999996</v>
      </c>
      <c r="Z70" s="34">
        <v>0.46337341539999999</v>
      </c>
      <c r="AA70" s="34">
        <v>0.47123462399999999</v>
      </c>
    </row>
    <row r="71" spans="1:27" x14ac:dyDescent="0.35">
      <c r="A71" s="31" t="s">
        <v>122</v>
      </c>
      <c r="B71" s="31" t="s">
        <v>70</v>
      </c>
      <c r="C71" s="34">
        <v>0</v>
      </c>
      <c r="D71" s="34">
        <v>0</v>
      </c>
      <c r="E71" s="34">
        <v>0</v>
      </c>
      <c r="F71" s="34">
        <v>1.0101855999999999E-5</v>
      </c>
      <c r="G71" s="34">
        <v>9.8395669999999893E-6</v>
      </c>
      <c r="H71" s="34">
        <v>1.1967803000000001E-5</v>
      </c>
      <c r="I71" s="34">
        <v>1.4142695000000001E-5</v>
      </c>
      <c r="J71" s="34">
        <v>1.3491926999999901E-5</v>
      </c>
      <c r="K71" s="34">
        <v>1.45216369999999E-5</v>
      </c>
      <c r="L71" s="34">
        <v>1.5393543000000002E-5</v>
      </c>
      <c r="M71" s="34">
        <v>1.5946122E-5</v>
      </c>
      <c r="N71" s="34">
        <v>1.9883033000000003E-5</v>
      </c>
      <c r="O71" s="34">
        <v>1.7863972E-5</v>
      </c>
      <c r="P71" s="34">
        <v>1.7788919E-5</v>
      </c>
      <c r="Q71" s="34">
        <v>1.8400764E-5</v>
      </c>
      <c r="R71" s="34">
        <v>1.7464203999999999E-5</v>
      </c>
      <c r="S71" s="34">
        <v>1.8353516E-5</v>
      </c>
      <c r="T71" s="34">
        <v>1.7930457E-5</v>
      </c>
      <c r="U71" s="34">
        <v>1.8015416000000001E-5</v>
      </c>
      <c r="V71" s="34">
        <v>1.8372119999999998E-5</v>
      </c>
      <c r="W71" s="34">
        <v>2.3156085999999998E-5</v>
      </c>
      <c r="X71" s="34">
        <v>2.9604937999999901E-5</v>
      </c>
      <c r="Y71" s="34">
        <v>2.7665007999999901E-5</v>
      </c>
      <c r="Z71" s="34">
        <v>5.877298E-5</v>
      </c>
      <c r="AA71" s="34">
        <v>5.546957E-5</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49243.123085573505</v>
      </c>
      <c r="D73" s="35">
        <v>39011.551439483941</v>
      </c>
      <c r="E73" s="35">
        <v>34499.498435527719</v>
      </c>
      <c r="F73" s="35">
        <v>32165.546080809054</v>
      </c>
      <c r="G73" s="35">
        <v>28393.792139329056</v>
      </c>
      <c r="H73" s="35">
        <v>22695.981674985305</v>
      </c>
      <c r="I73" s="35">
        <v>21077.109368019697</v>
      </c>
      <c r="J73" s="35">
        <v>19616.387831023498</v>
      </c>
      <c r="K73" s="35">
        <v>19552.232382136415</v>
      </c>
      <c r="L73" s="35">
        <v>19977.645763247168</v>
      </c>
      <c r="M73" s="35">
        <v>17819.991150431011</v>
      </c>
      <c r="N73" s="35">
        <v>17431.799948110107</v>
      </c>
      <c r="O73" s="35">
        <v>17168.031165570239</v>
      </c>
      <c r="P73" s="35">
        <v>15501.44785516493</v>
      </c>
      <c r="Q73" s="35">
        <v>14065.688618701563</v>
      </c>
      <c r="R73" s="35">
        <v>12729.804623566495</v>
      </c>
      <c r="S73" s="35">
        <v>12082.176894480006</v>
      </c>
      <c r="T73" s="35">
        <v>11941.84703123078</v>
      </c>
      <c r="U73" s="35">
        <v>10676.27828547384</v>
      </c>
      <c r="V73" s="35">
        <v>9872.8586851288819</v>
      </c>
      <c r="W73" s="35">
        <v>9048.3374997109859</v>
      </c>
      <c r="X73" s="35">
        <v>8579.9610014419759</v>
      </c>
      <c r="Y73" s="35">
        <v>7972.3002662403496</v>
      </c>
      <c r="Z73" s="35">
        <v>6848.6016317562962</v>
      </c>
      <c r="AA73" s="35">
        <v>6448.0703917864839</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9.1533120000000003E-3</v>
      </c>
      <c r="E78" s="34">
        <v>1.2596802000000001E-2</v>
      </c>
      <c r="F78" s="34">
        <v>1.1685252E-2</v>
      </c>
      <c r="G78" s="34">
        <v>9.7885065000000004E-3</v>
      </c>
      <c r="H78" s="34">
        <v>9.2839580000000001E-3</v>
      </c>
      <c r="I78" s="34">
        <v>8.8264029999999896E-3</v>
      </c>
      <c r="J78" s="34">
        <v>1.0298327000000001E-2</v>
      </c>
      <c r="K78" s="34">
        <v>1.0531041999999999E-2</v>
      </c>
      <c r="L78" s="34">
        <v>1.2131555E-2</v>
      </c>
      <c r="M78" s="34">
        <v>1.0645205000000001E-2</v>
      </c>
      <c r="N78" s="34">
        <v>1.1705533000000001E-2</v>
      </c>
      <c r="O78" s="34">
        <v>1.1322182E-2</v>
      </c>
      <c r="P78" s="34">
        <v>1.0145012E-2</v>
      </c>
      <c r="Q78" s="34">
        <v>9.0971249999999993E-3</v>
      </c>
      <c r="R78" s="34">
        <v>8.5583919999999997E-3</v>
      </c>
      <c r="S78" s="34">
        <v>8.4378490000000007E-3</v>
      </c>
      <c r="T78" s="34">
        <v>7.8356867000000004E-3</v>
      </c>
      <c r="U78" s="34">
        <v>8.1430909999999999E-3</v>
      </c>
      <c r="V78" s="34">
        <v>7.3763604000000003E-3</v>
      </c>
      <c r="W78" s="34">
        <v>7.1493653999999997E-3</v>
      </c>
      <c r="X78" s="34">
        <v>6.91837599999999E-3</v>
      </c>
      <c r="Y78" s="34">
        <v>6.7338494999999998E-3</v>
      </c>
      <c r="Z78" s="34">
        <v>6.2476129999999895E-3</v>
      </c>
      <c r="AA78" s="34">
        <v>5.8619412999999995E-3</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2.8589846999999998E-2</v>
      </c>
      <c r="D80" s="34">
        <v>9.880541100000001E-3</v>
      </c>
      <c r="E80" s="34">
        <v>1.57263627E-2</v>
      </c>
      <c r="F80" s="34">
        <v>1.409067859999999E-2</v>
      </c>
      <c r="G80" s="34">
        <v>8.8194529000000001E-3</v>
      </c>
      <c r="H80" s="34">
        <v>8.4644999999999998E-3</v>
      </c>
      <c r="I80" s="34">
        <v>8.2003271999999995E-3</v>
      </c>
      <c r="J80" s="34">
        <v>1.031565189999999E-2</v>
      </c>
      <c r="K80" s="34">
        <v>1.0302852399999991E-2</v>
      </c>
      <c r="L80" s="34">
        <v>1.2722220799999987E-2</v>
      </c>
      <c r="M80" s="34">
        <v>9.7969336999999997E-3</v>
      </c>
      <c r="N80" s="34">
        <v>1.2511871300000001E-2</v>
      </c>
      <c r="O80" s="34">
        <v>1.32238674E-2</v>
      </c>
      <c r="P80" s="34">
        <v>1.082417789999999E-2</v>
      </c>
      <c r="Q80" s="34">
        <v>3.3935188332999999</v>
      </c>
      <c r="R80" s="34">
        <v>0.69299793319999992</v>
      </c>
      <c r="S80" s="34">
        <v>7.7076877115999993</v>
      </c>
      <c r="T80" s="34">
        <v>2.7382572817999997</v>
      </c>
      <c r="U80" s="34">
        <v>16.900849990999998</v>
      </c>
      <c r="V80" s="34">
        <v>19.238117765000002</v>
      </c>
      <c r="W80" s="34">
        <v>32.117275944600003</v>
      </c>
      <c r="X80" s="34">
        <v>19.896329253600001</v>
      </c>
      <c r="Y80" s="34">
        <v>64.059120595400003</v>
      </c>
      <c r="Z80" s="34">
        <v>51.706521999899998</v>
      </c>
      <c r="AA80" s="34">
        <v>37.370571597800001</v>
      </c>
    </row>
    <row r="81" spans="1:27" x14ac:dyDescent="0.35">
      <c r="A81" s="31" t="s">
        <v>123</v>
      </c>
      <c r="B81" s="31" t="s">
        <v>62</v>
      </c>
      <c r="C81" s="34">
        <v>47455.582519300006</v>
      </c>
      <c r="D81" s="34">
        <v>67589.618560000003</v>
      </c>
      <c r="E81" s="34">
        <v>47564.355409999996</v>
      </c>
      <c r="F81" s="34">
        <v>45792.393409000004</v>
      </c>
      <c r="G81" s="34">
        <v>51728.837122999998</v>
      </c>
      <c r="H81" s="34">
        <v>44451.655222000001</v>
      </c>
      <c r="I81" s="34">
        <v>42266.862331999997</v>
      </c>
      <c r="J81" s="34">
        <v>44087.687029999994</v>
      </c>
      <c r="K81" s="34">
        <v>37130.144120000004</v>
      </c>
      <c r="L81" s="34">
        <v>28111.879229999999</v>
      </c>
      <c r="M81" s="34">
        <v>40326.766269999986</v>
      </c>
      <c r="N81" s="34">
        <v>28040.364020000001</v>
      </c>
      <c r="O81" s="34">
        <v>27149.467060000003</v>
      </c>
      <c r="P81" s="34">
        <v>30662.343499999995</v>
      </c>
      <c r="Q81" s="34">
        <v>26497.888449999995</v>
      </c>
      <c r="R81" s="34">
        <v>24896.941740000002</v>
      </c>
      <c r="S81" s="34">
        <v>26156.372049999994</v>
      </c>
      <c r="T81" s="34">
        <v>21991.100320000001</v>
      </c>
      <c r="U81" s="34">
        <v>16787.99655</v>
      </c>
      <c r="V81" s="34">
        <v>23727.664809999998</v>
      </c>
      <c r="W81" s="34">
        <v>16641.392210000002</v>
      </c>
      <c r="X81" s="34">
        <v>16083.81567</v>
      </c>
      <c r="Y81" s="34">
        <v>18298.893410000004</v>
      </c>
      <c r="Z81" s="34">
        <v>15648.59317</v>
      </c>
      <c r="AA81" s="34">
        <v>14785.575500000001</v>
      </c>
    </row>
    <row r="82" spans="1:27" x14ac:dyDescent="0.35">
      <c r="A82" s="31" t="s">
        <v>123</v>
      </c>
      <c r="B82" s="31" t="s">
        <v>66</v>
      </c>
      <c r="C82" s="34">
        <v>4470.3180000000002</v>
      </c>
      <c r="D82" s="34">
        <v>6228.7361895540007</v>
      </c>
      <c r="E82" s="34">
        <v>9869.6411011250002</v>
      </c>
      <c r="F82" s="34">
        <v>9271.2516811679998</v>
      </c>
      <c r="G82" s="34">
        <v>7644.8944859250005</v>
      </c>
      <c r="H82" s="34">
        <v>8085.5449429090004</v>
      </c>
      <c r="I82" s="34">
        <v>7452.2645787700003</v>
      </c>
      <c r="J82" s="34">
        <v>10203.064905918</v>
      </c>
      <c r="K82" s="34">
        <v>10684.792868308003</v>
      </c>
      <c r="L82" s="34">
        <v>11331.353775785999</v>
      </c>
      <c r="M82" s="34">
        <v>10935.792209906998</v>
      </c>
      <c r="N82" s="34">
        <v>11010.529194410003</v>
      </c>
      <c r="O82" s="34">
        <v>10833.03426721</v>
      </c>
      <c r="P82" s="34">
        <v>10930.510539654</v>
      </c>
      <c r="Q82" s="34">
        <v>10765.375088862</v>
      </c>
      <c r="R82" s="34">
        <v>10550.921492252997</v>
      </c>
      <c r="S82" s="34">
        <v>9088.1583829699994</v>
      </c>
      <c r="T82" s="34">
        <v>8597.6239133830004</v>
      </c>
      <c r="U82" s="34">
        <v>7754.1187311899976</v>
      </c>
      <c r="V82" s="34">
        <v>6954.507420857999</v>
      </c>
      <c r="W82" s="34">
        <v>7043.6867477770002</v>
      </c>
      <c r="X82" s="34">
        <v>6389.149337324</v>
      </c>
      <c r="Y82" s="34">
        <v>6478.3897947799987</v>
      </c>
      <c r="Z82" s="34">
        <v>5770.6438184679992</v>
      </c>
      <c r="AA82" s="34">
        <v>6053.8144530339996</v>
      </c>
    </row>
    <row r="83" spans="1:27" x14ac:dyDescent="0.35">
      <c r="A83" s="31" t="s">
        <v>123</v>
      </c>
      <c r="B83" s="31" t="s">
        <v>65</v>
      </c>
      <c r="C83" s="34">
        <v>1.4694998E-6</v>
      </c>
      <c r="D83" s="34">
        <v>8.2885049999999992E-7</v>
      </c>
      <c r="E83" s="34">
        <v>1.1239898E-6</v>
      </c>
      <c r="F83" s="34">
        <v>1.0604500999999999E-6</v>
      </c>
      <c r="G83" s="34">
        <v>6.2944710000000003E-7</v>
      </c>
      <c r="H83" s="34">
        <v>5.29840099999999E-6</v>
      </c>
      <c r="I83" s="34">
        <v>5.0208135999999996E-6</v>
      </c>
      <c r="J83" s="34">
        <v>5.6470070000000003E-6</v>
      </c>
      <c r="K83" s="34">
        <v>5.7070506999999994E-6</v>
      </c>
      <c r="L83" s="34">
        <v>5.3456659999999998E-6</v>
      </c>
      <c r="M83" s="34">
        <v>4.5953104000000003E-6</v>
      </c>
      <c r="N83" s="34">
        <v>1.8100235999999998E-5</v>
      </c>
      <c r="O83" s="34">
        <v>1.748162E-5</v>
      </c>
      <c r="P83" s="34">
        <v>1.4887636999999899E-5</v>
      </c>
      <c r="Q83" s="34">
        <v>1.4418005E-5</v>
      </c>
      <c r="R83" s="34">
        <v>1.2917146E-5</v>
      </c>
      <c r="S83" s="34">
        <v>0.103846535</v>
      </c>
      <c r="T83" s="34">
        <v>0.10417271</v>
      </c>
      <c r="U83" s="34">
        <v>9.6082070000000006E-2</v>
      </c>
      <c r="V83" s="34">
        <v>8.8000739999999994E-2</v>
      </c>
      <c r="W83" s="34">
        <v>8.4119890000000003E-2</v>
      </c>
      <c r="X83" s="34">
        <v>7.9759839999999999E-2</v>
      </c>
      <c r="Y83" s="34">
        <v>6.9577050000000001E-2</v>
      </c>
      <c r="Z83" s="34">
        <v>6.9203620000000007E-2</v>
      </c>
      <c r="AA83" s="34">
        <v>6.2998317999999998E-2</v>
      </c>
    </row>
    <row r="84" spans="1:27" x14ac:dyDescent="0.35">
      <c r="A84" s="31" t="s">
        <v>123</v>
      </c>
      <c r="B84" s="31" t="s">
        <v>34</v>
      </c>
      <c r="C84" s="34">
        <v>4.79086099999999E-6</v>
      </c>
      <c r="D84" s="34">
        <v>8.9863340000000003E-6</v>
      </c>
      <c r="E84" s="34">
        <v>6.8850735999999995E-6</v>
      </c>
      <c r="F84" s="34">
        <v>6.9931029999999999E-6</v>
      </c>
      <c r="G84" s="34">
        <v>1.0045434999999999E-5</v>
      </c>
      <c r="H84" s="34">
        <v>4.3971179999999995E-5</v>
      </c>
      <c r="I84" s="34">
        <v>4.4765002999999997E-5</v>
      </c>
      <c r="J84" s="34">
        <v>6.6777770000000001E-5</v>
      </c>
      <c r="K84" s="34">
        <v>5.9446774000000004E-5</v>
      </c>
      <c r="L84" s="34">
        <v>5.69021959999999E-5</v>
      </c>
      <c r="M84" s="34">
        <v>7.9636719999999991E-5</v>
      </c>
      <c r="N84" s="34">
        <v>5.8995130000000002E-5</v>
      </c>
      <c r="O84" s="34">
        <v>4.9744669999999996E-5</v>
      </c>
      <c r="P84" s="34">
        <v>5.8426323999999999E-5</v>
      </c>
      <c r="Q84" s="34">
        <v>6.5887190000000001E-5</v>
      </c>
      <c r="R84" s="34">
        <v>6.1853293E-5</v>
      </c>
      <c r="S84" s="34">
        <v>5.5474360000000003E-5</v>
      </c>
      <c r="T84" s="34">
        <v>5.5283640000000003E-5</v>
      </c>
      <c r="U84" s="34">
        <v>5.1480339999999998E-5</v>
      </c>
      <c r="V84" s="34">
        <v>6.2575590000000004E-5</v>
      </c>
      <c r="W84" s="34">
        <v>4.8642240000000003E-5</v>
      </c>
      <c r="X84" s="34">
        <v>4.4647652999999899E-5</v>
      </c>
      <c r="Y84" s="34">
        <v>4.7979823999999997E-5</v>
      </c>
      <c r="Z84" s="34">
        <v>4.9822103E-5</v>
      </c>
      <c r="AA84" s="34">
        <v>4.6592550000000002E-5</v>
      </c>
    </row>
    <row r="85" spans="1:27" x14ac:dyDescent="0.35">
      <c r="A85" s="31" t="s">
        <v>123</v>
      </c>
      <c r="B85" s="31" t="s">
        <v>70</v>
      </c>
      <c r="C85" s="34">
        <v>0</v>
      </c>
      <c r="D85" s="34">
        <v>0</v>
      </c>
      <c r="E85" s="34">
        <v>0</v>
      </c>
      <c r="F85" s="34">
        <v>1.0851476E-5</v>
      </c>
      <c r="G85" s="34">
        <v>1.7458538E-5</v>
      </c>
      <c r="H85" s="34">
        <v>1.7121311000000002E-5</v>
      </c>
      <c r="I85" s="34">
        <v>1.7379896999999998E-5</v>
      </c>
      <c r="J85" s="34">
        <v>3.0689854E-5</v>
      </c>
      <c r="K85" s="34">
        <v>3.4112583999999999E-5</v>
      </c>
      <c r="L85" s="34">
        <v>0.333121</v>
      </c>
      <c r="M85" s="34">
        <v>0.36560092</v>
      </c>
      <c r="N85" s="34">
        <v>0.36046963999999898</v>
      </c>
      <c r="O85" s="34">
        <v>0.31005056999999997</v>
      </c>
      <c r="P85" s="34">
        <v>0.34331808000000003</v>
      </c>
      <c r="Q85" s="34">
        <v>0.36154459999999999</v>
      </c>
      <c r="R85" s="34">
        <v>0.33214645000000004</v>
      </c>
      <c r="S85" s="34">
        <v>0.3403621</v>
      </c>
      <c r="T85" s="34">
        <v>0.29536304000000002</v>
      </c>
      <c r="U85" s="34">
        <v>0.29560986</v>
      </c>
      <c r="V85" s="34">
        <v>0.19628783999999999</v>
      </c>
      <c r="W85" s="34">
        <v>0.23853436</v>
      </c>
      <c r="X85" s="34">
        <v>0.22528096</v>
      </c>
      <c r="Y85" s="34">
        <v>0.16723594999999999</v>
      </c>
      <c r="Z85" s="34">
        <v>0.153921589999999</v>
      </c>
      <c r="AA85" s="34">
        <v>0.17823743</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51925.929110616511</v>
      </c>
      <c r="D87" s="35">
        <v>73818.373784235941</v>
      </c>
      <c r="E87" s="35">
        <v>57434.024835413686</v>
      </c>
      <c r="F87" s="35">
        <v>55063.670867159053</v>
      </c>
      <c r="G87" s="35">
        <v>59373.750217513843</v>
      </c>
      <c r="H87" s="35">
        <v>52537.217918665403</v>
      </c>
      <c r="I87" s="35">
        <v>49719.143942521012</v>
      </c>
      <c r="J87" s="35">
        <v>54290.772555543903</v>
      </c>
      <c r="K87" s="35">
        <v>47814.957827909457</v>
      </c>
      <c r="L87" s="35">
        <v>39443.257864907464</v>
      </c>
      <c r="M87" s="35">
        <v>51262.578926640999</v>
      </c>
      <c r="N87" s="35">
        <v>39050.917449914537</v>
      </c>
      <c r="O87" s="35">
        <v>37982.525890741024</v>
      </c>
      <c r="P87" s="35">
        <v>41592.875023731533</v>
      </c>
      <c r="Q87" s="35">
        <v>37266.666169238306</v>
      </c>
      <c r="R87" s="35">
        <v>35448.56480149534</v>
      </c>
      <c r="S87" s="35">
        <v>35252.35040506559</v>
      </c>
      <c r="T87" s="35">
        <v>30591.574499061502</v>
      </c>
      <c r="U87" s="35">
        <v>24559.120356341999</v>
      </c>
      <c r="V87" s="35">
        <v>30701.505725723397</v>
      </c>
      <c r="W87" s="35">
        <v>23717.287502977004</v>
      </c>
      <c r="X87" s="35">
        <v>22492.948014793597</v>
      </c>
      <c r="Y87" s="35">
        <v>24841.418636274902</v>
      </c>
      <c r="Z87" s="35">
        <v>21471.018961700898</v>
      </c>
      <c r="AA87" s="35">
        <v>20876.829384891102</v>
      </c>
    </row>
    <row r="90" spans="1:27" collapsed="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x14ac:dyDescent="0.35">
      <c r="A92" s="31" t="s">
        <v>38</v>
      </c>
      <c r="B92" s="31" t="s">
        <v>67</v>
      </c>
      <c r="C92" s="37">
        <v>6.9678908550000002E-2</v>
      </c>
      <c r="D92" s="37">
        <v>0.1457253686999998</v>
      </c>
      <c r="E92" s="37">
        <v>0.1511864682999999</v>
      </c>
      <c r="F92" s="37">
        <v>0.14346630959999979</v>
      </c>
      <c r="G92" s="37">
        <v>0.13553742939999991</v>
      </c>
      <c r="H92" s="37">
        <v>0.11573156659999997</v>
      </c>
      <c r="I92" s="37">
        <v>0.11414273229999999</v>
      </c>
      <c r="J92" s="37">
        <v>0.10926132869999999</v>
      </c>
      <c r="K92" s="37">
        <v>0.10216922819999999</v>
      </c>
      <c r="L92" s="37">
        <v>9.4660749199999977E-2</v>
      </c>
      <c r="M92" s="37">
        <v>8.4364731329999901E-2</v>
      </c>
      <c r="N92" s="37">
        <v>8.5497892300000003E-2</v>
      </c>
      <c r="O92" s="37">
        <v>6.3219485939999889E-2</v>
      </c>
      <c r="P92" s="37">
        <v>4.8064130199999985E-2</v>
      </c>
      <c r="Q92" s="37">
        <v>5.5606517000000001E-2</v>
      </c>
      <c r="R92" s="37">
        <v>5.3549076799999998E-2</v>
      </c>
      <c r="S92" s="37">
        <v>4.3890361730000001E-2</v>
      </c>
      <c r="T92" s="37">
        <v>4.0479383219999998E-2</v>
      </c>
      <c r="U92" s="37">
        <v>4.2372474649999901E-2</v>
      </c>
      <c r="V92" s="37">
        <v>4.2093384249999997E-2</v>
      </c>
      <c r="W92" s="37">
        <v>4.0639188599999987E-2</v>
      </c>
      <c r="X92" s="37">
        <v>3.9128342299999889E-2</v>
      </c>
      <c r="Y92" s="37">
        <v>2.9682002800000003E-2</v>
      </c>
      <c r="Z92" s="37">
        <v>3.4915896929999898E-2</v>
      </c>
      <c r="AA92" s="37">
        <v>3.3026086099999998E-2</v>
      </c>
    </row>
    <row r="93" spans="1:27" x14ac:dyDescent="0.35">
      <c r="A93" s="31" t="s">
        <v>38</v>
      </c>
      <c r="B93" s="31" t="s">
        <v>113</v>
      </c>
      <c r="C93" s="34">
        <v>638.81122899999991</v>
      </c>
      <c r="D93" s="34">
        <v>9815.9308399999991</v>
      </c>
      <c r="E93" s="34">
        <v>10807.602200000001</v>
      </c>
      <c r="F93" s="34">
        <v>10851.65374</v>
      </c>
      <c r="G93" s="34">
        <v>30308.350200000001</v>
      </c>
      <c r="H93" s="34">
        <v>38282.313480000004</v>
      </c>
      <c r="I93" s="34">
        <v>36424.783579999996</v>
      </c>
      <c r="J93" s="34">
        <v>36220.394</v>
      </c>
      <c r="K93" s="34">
        <v>33161.970200000003</v>
      </c>
      <c r="L93" s="34">
        <v>31087.04464</v>
      </c>
      <c r="M93" s="34">
        <v>29123.590319999999</v>
      </c>
      <c r="N93" s="34">
        <v>29182.755519999999</v>
      </c>
      <c r="O93" s="34">
        <v>24437.716939999998</v>
      </c>
      <c r="P93" s="34">
        <v>22692.848419999998</v>
      </c>
      <c r="Q93" s="34">
        <v>25357.111109999998</v>
      </c>
      <c r="R93" s="34">
        <v>24364.06911</v>
      </c>
      <c r="S93" s="34">
        <v>23022.851940000004</v>
      </c>
      <c r="T93" s="34">
        <v>18841.534930000002</v>
      </c>
      <c r="U93" s="34">
        <v>18091.694489999998</v>
      </c>
      <c r="V93" s="34">
        <v>13811.685130000002</v>
      </c>
      <c r="W93" s="34">
        <v>15495.62862</v>
      </c>
      <c r="X93" s="34">
        <v>16145.797399999998</v>
      </c>
      <c r="Y93" s="34">
        <v>11555.934164999999</v>
      </c>
      <c r="Z93" s="34">
        <v>11213.564750000001</v>
      </c>
      <c r="AA93" s="34">
        <v>11509.179629999999</v>
      </c>
    </row>
    <row r="94" spans="1:27" x14ac:dyDescent="0.35">
      <c r="A94" s="31" t="s">
        <v>38</v>
      </c>
      <c r="B94" s="31" t="s">
        <v>72</v>
      </c>
      <c r="C94" s="34">
        <v>0</v>
      </c>
      <c r="D94" s="34">
        <v>0</v>
      </c>
      <c r="E94" s="34">
        <v>0</v>
      </c>
      <c r="F94" s="34">
        <v>0</v>
      </c>
      <c r="G94" s="34">
        <v>0</v>
      </c>
      <c r="H94" s="34">
        <v>0</v>
      </c>
      <c r="I94" s="34">
        <v>0</v>
      </c>
      <c r="J94" s="34">
        <v>0</v>
      </c>
      <c r="K94" s="34">
        <v>0</v>
      </c>
      <c r="L94" s="34">
        <v>0</v>
      </c>
      <c r="M94" s="34">
        <v>0</v>
      </c>
      <c r="N94" s="34">
        <v>0</v>
      </c>
      <c r="O94" s="34">
        <v>0</v>
      </c>
      <c r="P94" s="34">
        <v>0</v>
      </c>
      <c r="Q94" s="34">
        <v>0</v>
      </c>
      <c r="R94" s="34">
        <v>0</v>
      </c>
      <c r="S94" s="34">
        <v>0</v>
      </c>
      <c r="T94" s="34">
        <v>0</v>
      </c>
      <c r="U94" s="34">
        <v>0</v>
      </c>
      <c r="V94" s="34">
        <v>0</v>
      </c>
      <c r="W94" s="34">
        <v>0</v>
      </c>
      <c r="X94" s="34">
        <v>0</v>
      </c>
      <c r="Y94" s="34">
        <v>0</v>
      </c>
      <c r="Z94" s="34">
        <v>0</v>
      </c>
      <c r="AA94" s="34">
        <v>0</v>
      </c>
    </row>
    <row r="95" spans="1:27" x14ac:dyDescent="0.3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0</v>
      </c>
      <c r="D97" s="34">
        <v>0</v>
      </c>
      <c r="E97" s="34">
        <v>0</v>
      </c>
      <c r="F97" s="34">
        <v>0</v>
      </c>
      <c r="G97" s="34">
        <v>0</v>
      </c>
      <c r="H97" s="34">
        <v>0</v>
      </c>
      <c r="I97" s="34">
        <v>0</v>
      </c>
      <c r="J97" s="34">
        <v>0</v>
      </c>
      <c r="K97" s="34">
        <v>0</v>
      </c>
      <c r="L97" s="34">
        <v>0</v>
      </c>
      <c r="M97" s="34">
        <v>0</v>
      </c>
      <c r="N97" s="34">
        <v>0</v>
      </c>
      <c r="O97" s="34">
        <v>0</v>
      </c>
      <c r="P97" s="34">
        <v>0</v>
      </c>
      <c r="Q97" s="34">
        <v>0</v>
      </c>
      <c r="R97" s="34">
        <v>0</v>
      </c>
      <c r="S97" s="34">
        <v>0</v>
      </c>
      <c r="T97" s="34">
        <v>0</v>
      </c>
      <c r="U97" s="34">
        <v>0</v>
      </c>
      <c r="V97" s="34">
        <v>0</v>
      </c>
      <c r="W97" s="34">
        <v>0</v>
      </c>
      <c r="X97" s="34">
        <v>0</v>
      </c>
      <c r="Y97" s="34">
        <v>0</v>
      </c>
      <c r="Z97" s="34">
        <v>0</v>
      </c>
      <c r="AA97" s="34">
        <v>0</v>
      </c>
    </row>
    <row r="98" spans="1:27" x14ac:dyDescent="0.35">
      <c r="A98" s="31" t="s">
        <v>119</v>
      </c>
      <c r="B98" s="31" t="s">
        <v>113</v>
      </c>
      <c r="C98" s="34">
        <v>387.75539899999995</v>
      </c>
      <c r="D98" s="34">
        <v>5951.2153399999997</v>
      </c>
      <c r="E98" s="34">
        <v>6476.5196999999998</v>
      </c>
      <c r="F98" s="34">
        <v>6962.0179399999997</v>
      </c>
      <c r="G98" s="34">
        <v>26316.9787</v>
      </c>
      <c r="H98" s="34">
        <v>35365.006280000001</v>
      </c>
      <c r="I98" s="34">
        <v>33662.446779999998</v>
      </c>
      <c r="J98" s="34">
        <v>33397.366999999998</v>
      </c>
      <c r="K98" s="34">
        <v>30366.3927</v>
      </c>
      <c r="L98" s="34">
        <v>28217.614140000001</v>
      </c>
      <c r="M98" s="34">
        <v>26947.932519999998</v>
      </c>
      <c r="N98" s="34">
        <v>26885.44772</v>
      </c>
      <c r="O98" s="34">
        <v>22259.67714</v>
      </c>
      <c r="P98" s="34">
        <v>21157.388019999999</v>
      </c>
      <c r="Q98" s="34">
        <v>23645.819609999999</v>
      </c>
      <c r="R98" s="34">
        <v>22797.59621</v>
      </c>
      <c r="S98" s="34">
        <v>21785.718740000004</v>
      </c>
      <c r="T98" s="34">
        <v>17890.482030000003</v>
      </c>
      <c r="U98" s="34">
        <v>17145.875739999999</v>
      </c>
      <c r="V98" s="34">
        <v>13017.424690000002</v>
      </c>
      <c r="W98" s="34">
        <v>14513.308519999999</v>
      </c>
      <c r="X98" s="34">
        <v>15022.798399999998</v>
      </c>
      <c r="Y98" s="34">
        <v>10935.868914999999</v>
      </c>
      <c r="Z98" s="34">
        <v>10595.578150000001</v>
      </c>
      <c r="AA98" s="34">
        <v>10934.357129999999</v>
      </c>
    </row>
    <row r="99" spans="1:27" x14ac:dyDescent="0.35">
      <c r="A99" s="31" t="s">
        <v>119</v>
      </c>
      <c r="B99" s="31" t="s">
        <v>72</v>
      </c>
      <c r="C99" s="34">
        <v>0</v>
      </c>
      <c r="D99" s="34">
        <v>0</v>
      </c>
      <c r="E99" s="34">
        <v>0</v>
      </c>
      <c r="F99" s="34">
        <v>0</v>
      </c>
      <c r="G99" s="34">
        <v>0</v>
      </c>
      <c r="H99" s="34">
        <v>0</v>
      </c>
      <c r="I99" s="34">
        <v>0</v>
      </c>
      <c r="J99" s="34">
        <v>0</v>
      </c>
      <c r="K99" s="34">
        <v>0</v>
      </c>
      <c r="L99" s="34">
        <v>0</v>
      </c>
      <c r="M99" s="34">
        <v>0</v>
      </c>
      <c r="N99" s="34">
        <v>0</v>
      </c>
      <c r="O99" s="34">
        <v>0</v>
      </c>
      <c r="P99" s="34">
        <v>0</v>
      </c>
      <c r="Q99" s="34">
        <v>0</v>
      </c>
      <c r="R99" s="34">
        <v>0</v>
      </c>
      <c r="S99" s="34">
        <v>0</v>
      </c>
      <c r="T99" s="34">
        <v>0</v>
      </c>
      <c r="U99" s="34">
        <v>0</v>
      </c>
      <c r="V99" s="34">
        <v>0</v>
      </c>
      <c r="W99" s="34">
        <v>0</v>
      </c>
      <c r="X99" s="34">
        <v>0</v>
      </c>
      <c r="Y99" s="34">
        <v>0</v>
      </c>
      <c r="Z99" s="34">
        <v>0</v>
      </c>
      <c r="AA99" s="34">
        <v>0</v>
      </c>
    </row>
    <row r="100" spans="1:27" x14ac:dyDescent="0.3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1.320398255E-2</v>
      </c>
      <c r="D102" s="34">
        <v>6.1691525299999897E-2</v>
      </c>
      <c r="E102" s="34">
        <v>6.8206555099999899E-2</v>
      </c>
      <c r="F102" s="34">
        <v>6.2625850599999894E-2</v>
      </c>
      <c r="G102" s="34">
        <v>6.4562017400000005E-2</v>
      </c>
      <c r="H102" s="34">
        <v>5.0133685299999994E-2</v>
      </c>
      <c r="I102" s="34">
        <v>4.8351019100000003E-2</v>
      </c>
      <c r="J102" s="34">
        <v>4.1790401599999999E-2</v>
      </c>
      <c r="K102" s="34">
        <v>4.2084680899999997E-2</v>
      </c>
      <c r="L102" s="34">
        <v>4.2555960299999994E-2</v>
      </c>
      <c r="M102" s="34">
        <v>3.6348778429999895E-2</v>
      </c>
      <c r="N102" s="34">
        <v>3.8344824899999998E-2</v>
      </c>
      <c r="O102" s="34">
        <v>3.4108008839999898E-2</v>
      </c>
      <c r="P102" s="34">
        <v>2.7362413199999998E-2</v>
      </c>
      <c r="Q102" s="34">
        <v>3.2473892800000001E-2</v>
      </c>
      <c r="R102" s="34">
        <v>3.07555838E-2</v>
      </c>
      <c r="S102" s="34">
        <v>2.166900553E-2</v>
      </c>
      <c r="T102" s="34">
        <v>2.0853168319999997E-2</v>
      </c>
      <c r="U102" s="34">
        <v>2.2329891050000002E-2</v>
      </c>
      <c r="V102" s="34">
        <v>2.4366573949999998E-2</v>
      </c>
      <c r="W102" s="34">
        <v>2.1544987200000001E-2</v>
      </c>
      <c r="X102" s="34">
        <v>2.1715099399999889E-2</v>
      </c>
      <c r="Y102" s="34">
        <v>1.6377970300000003E-2</v>
      </c>
      <c r="Z102" s="34">
        <v>2.0159550929999902E-2</v>
      </c>
      <c r="AA102" s="34">
        <v>1.8724150299999999E-2</v>
      </c>
    </row>
    <row r="103" spans="1:27" x14ac:dyDescent="0.35">
      <c r="A103" s="31" t="s">
        <v>120</v>
      </c>
      <c r="B103" s="31" t="s">
        <v>113</v>
      </c>
      <c r="C103" s="34">
        <v>251.05582999999999</v>
      </c>
      <c r="D103" s="34">
        <v>3864.7154999999998</v>
      </c>
      <c r="E103" s="34">
        <v>4331.0825000000004</v>
      </c>
      <c r="F103" s="34">
        <v>3889.6358</v>
      </c>
      <c r="G103" s="34">
        <v>3991.3715000000002</v>
      </c>
      <c r="H103" s="34">
        <v>2917.3072000000002</v>
      </c>
      <c r="I103" s="34">
        <v>2762.3368</v>
      </c>
      <c r="J103" s="34">
        <v>2823.027</v>
      </c>
      <c r="K103" s="34">
        <v>2795.5774999999999</v>
      </c>
      <c r="L103" s="34">
        <v>2869.4304999999999</v>
      </c>
      <c r="M103" s="34">
        <v>2175.6578</v>
      </c>
      <c r="N103" s="34">
        <v>2297.3077999999996</v>
      </c>
      <c r="O103" s="34">
        <v>2178.0398</v>
      </c>
      <c r="P103" s="34">
        <v>1535.4603999999999</v>
      </c>
      <c r="Q103" s="34">
        <v>1711.2915</v>
      </c>
      <c r="R103" s="34">
        <v>1566.4729</v>
      </c>
      <c r="S103" s="34">
        <v>1237.1332</v>
      </c>
      <c r="T103" s="34">
        <v>951.05290000000002</v>
      </c>
      <c r="U103" s="34">
        <v>945.81875000000002</v>
      </c>
      <c r="V103" s="34">
        <v>794.2604399999999</v>
      </c>
      <c r="W103" s="34">
        <v>982.32010000000002</v>
      </c>
      <c r="X103" s="34">
        <v>1122.999</v>
      </c>
      <c r="Y103" s="34">
        <v>620.06524999999999</v>
      </c>
      <c r="Z103" s="34">
        <v>617.98659999999995</v>
      </c>
      <c r="AA103" s="34">
        <v>574.82249999999999</v>
      </c>
    </row>
    <row r="104" spans="1:27" x14ac:dyDescent="0.35">
      <c r="A104" s="31" t="s">
        <v>120</v>
      </c>
      <c r="B104" s="31" t="s">
        <v>72</v>
      </c>
      <c r="C104" s="34">
        <v>0</v>
      </c>
      <c r="D104" s="34">
        <v>0</v>
      </c>
      <c r="E104" s="34">
        <v>0</v>
      </c>
      <c r="F104" s="34">
        <v>0</v>
      </c>
      <c r="G104" s="34">
        <v>0</v>
      </c>
      <c r="H104" s="34">
        <v>0</v>
      </c>
      <c r="I104" s="34">
        <v>0</v>
      </c>
      <c r="J104" s="34">
        <v>0</v>
      </c>
      <c r="K104" s="34">
        <v>0</v>
      </c>
      <c r="L104" s="34">
        <v>0</v>
      </c>
      <c r="M104" s="34">
        <v>0</v>
      </c>
      <c r="N104" s="34">
        <v>0</v>
      </c>
      <c r="O104" s="34">
        <v>0</v>
      </c>
      <c r="P104" s="34">
        <v>0</v>
      </c>
      <c r="Q104" s="34">
        <v>0</v>
      </c>
      <c r="R104" s="34">
        <v>0</v>
      </c>
      <c r="S104" s="34">
        <v>0</v>
      </c>
      <c r="T104" s="34">
        <v>0</v>
      </c>
      <c r="U104" s="34">
        <v>0</v>
      </c>
      <c r="V104" s="34">
        <v>0</v>
      </c>
      <c r="W104" s="34">
        <v>0</v>
      </c>
      <c r="X104" s="34">
        <v>0</v>
      </c>
      <c r="Y104" s="34">
        <v>0</v>
      </c>
      <c r="Z104" s="34">
        <v>0</v>
      </c>
      <c r="AA104" s="34">
        <v>0</v>
      </c>
    </row>
    <row r="105" spans="1:27" x14ac:dyDescent="0.3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1.6827493199999998E-2</v>
      </c>
      <c r="D107" s="34">
        <v>3.0571641999999899E-2</v>
      </c>
      <c r="E107" s="34">
        <v>3.0069673999999998E-2</v>
      </c>
      <c r="F107" s="34">
        <v>2.9452262700000002E-2</v>
      </c>
      <c r="G107" s="34">
        <v>2.6735636699999999E-2</v>
      </c>
      <c r="H107" s="34">
        <v>2.5172178599999987E-2</v>
      </c>
      <c r="I107" s="34">
        <v>2.535439929999999E-2</v>
      </c>
      <c r="J107" s="34">
        <v>2.57417692E-2</v>
      </c>
      <c r="K107" s="34">
        <v>2.2796701499999999E-2</v>
      </c>
      <c r="L107" s="34">
        <v>1.9661267799999996E-2</v>
      </c>
      <c r="M107" s="34">
        <v>1.8843559100000001E-2</v>
      </c>
      <c r="N107" s="34">
        <v>1.7703786799999999E-2</v>
      </c>
      <c r="O107" s="34">
        <v>4.4365979999999999E-3</v>
      </c>
      <c r="P107" s="34">
        <v>4.5885360000000007E-3</v>
      </c>
      <c r="Q107" s="34">
        <v>4.9909706000000002E-3</v>
      </c>
      <c r="R107" s="34">
        <v>4.942185E-3</v>
      </c>
      <c r="S107" s="34">
        <v>4.99286E-3</v>
      </c>
      <c r="T107" s="34">
        <v>4.4107759999999999E-3</v>
      </c>
      <c r="U107" s="34">
        <v>4.5059795E-3</v>
      </c>
      <c r="V107" s="34">
        <v>4.0237192999999999E-3</v>
      </c>
      <c r="W107" s="34">
        <v>4.2255019999999999E-3</v>
      </c>
      <c r="X107" s="34">
        <v>3.8526394000000003E-3</v>
      </c>
      <c r="Y107" s="34">
        <v>2.8118764999999998E-3</v>
      </c>
      <c r="Z107" s="34">
        <v>3.2849976999999998E-3</v>
      </c>
      <c r="AA107" s="34">
        <v>3.4731348E-3</v>
      </c>
    </row>
    <row r="108" spans="1:27" x14ac:dyDescent="0.35">
      <c r="A108" s="31" t="s">
        <v>121</v>
      </c>
      <c r="B108" s="31" t="s">
        <v>113</v>
      </c>
      <c r="C108" s="34">
        <v>0</v>
      </c>
      <c r="D108" s="34">
        <v>0</v>
      </c>
      <c r="E108" s="34">
        <v>0</v>
      </c>
      <c r="F108" s="34">
        <v>0</v>
      </c>
      <c r="G108" s="34">
        <v>0</v>
      </c>
      <c r="H108" s="34">
        <v>0</v>
      </c>
      <c r="I108" s="34">
        <v>0</v>
      </c>
      <c r="J108" s="34">
        <v>0</v>
      </c>
      <c r="K108" s="34">
        <v>0</v>
      </c>
      <c r="L108" s="34">
        <v>0</v>
      </c>
      <c r="M108" s="34">
        <v>0</v>
      </c>
      <c r="N108" s="34">
        <v>0</v>
      </c>
      <c r="O108" s="34">
        <v>0</v>
      </c>
      <c r="P108" s="34">
        <v>0</v>
      </c>
      <c r="Q108" s="34">
        <v>0</v>
      </c>
      <c r="R108" s="34">
        <v>0</v>
      </c>
      <c r="S108" s="34">
        <v>0</v>
      </c>
      <c r="T108" s="34">
        <v>0</v>
      </c>
      <c r="U108" s="34">
        <v>0</v>
      </c>
      <c r="V108" s="34">
        <v>0</v>
      </c>
      <c r="W108" s="34">
        <v>0</v>
      </c>
      <c r="X108" s="34">
        <v>0</v>
      </c>
      <c r="Y108" s="34">
        <v>0</v>
      </c>
      <c r="Z108" s="34">
        <v>0</v>
      </c>
      <c r="AA108" s="34">
        <v>0</v>
      </c>
    </row>
    <row r="109" spans="1:27" x14ac:dyDescent="0.35">
      <c r="A109" s="31" t="s">
        <v>121</v>
      </c>
      <c r="B109" s="31" t="s">
        <v>72</v>
      </c>
      <c r="C109" s="34">
        <v>0</v>
      </c>
      <c r="D109" s="34">
        <v>0</v>
      </c>
      <c r="E109" s="34">
        <v>0</v>
      </c>
      <c r="F109" s="34">
        <v>0</v>
      </c>
      <c r="G109" s="34">
        <v>0</v>
      </c>
      <c r="H109" s="34">
        <v>0</v>
      </c>
      <c r="I109" s="34">
        <v>0</v>
      </c>
      <c r="J109" s="34">
        <v>0</v>
      </c>
      <c r="K109" s="34">
        <v>0</v>
      </c>
      <c r="L109" s="34">
        <v>0</v>
      </c>
      <c r="M109" s="34">
        <v>0</v>
      </c>
      <c r="N109" s="34">
        <v>0</v>
      </c>
      <c r="O109" s="34">
        <v>0</v>
      </c>
      <c r="P109" s="34">
        <v>0</v>
      </c>
      <c r="Q109" s="34">
        <v>0</v>
      </c>
      <c r="R109" s="34">
        <v>0</v>
      </c>
      <c r="S109" s="34">
        <v>0</v>
      </c>
      <c r="T109" s="34">
        <v>0</v>
      </c>
      <c r="U109" s="34">
        <v>0</v>
      </c>
      <c r="V109" s="34">
        <v>0</v>
      </c>
      <c r="W109" s="34">
        <v>0</v>
      </c>
      <c r="X109" s="34">
        <v>0</v>
      </c>
      <c r="Y109" s="34">
        <v>0</v>
      </c>
      <c r="Z109" s="34">
        <v>0</v>
      </c>
      <c r="AA109" s="34">
        <v>0</v>
      </c>
    </row>
    <row r="110" spans="1:27" x14ac:dyDescent="0.3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3.96474328E-2</v>
      </c>
      <c r="D112" s="34">
        <v>5.3462201399999999E-2</v>
      </c>
      <c r="E112" s="34">
        <v>5.2910239200000007E-2</v>
      </c>
      <c r="F112" s="34">
        <v>5.1388196299999897E-2</v>
      </c>
      <c r="G112" s="34">
        <v>4.4239775299999909E-2</v>
      </c>
      <c r="H112" s="34">
        <v>4.0425702699999989E-2</v>
      </c>
      <c r="I112" s="34">
        <v>4.0437313900000001E-2</v>
      </c>
      <c r="J112" s="34">
        <v>4.1729157899999987E-2</v>
      </c>
      <c r="K112" s="34">
        <v>3.7287845799999997E-2</v>
      </c>
      <c r="L112" s="34">
        <v>3.244352109999999E-2</v>
      </c>
      <c r="M112" s="34">
        <v>2.9172393800000002E-2</v>
      </c>
      <c r="N112" s="34">
        <v>2.9449280600000002E-2</v>
      </c>
      <c r="O112" s="34">
        <v>2.4674879099999988E-2</v>
      </c>
      <c r="P112" s="34">
        <v>1.611318099999999E-2</v>
      </c>
      <c r="Q112" s="34">
        <v>1.8141653600000002E-2</v>
      </c>
      <c r="R112" s="34">
        <v>1.7851308E-2</v>
      </c>
      <c r="S112" s="34">
        <v>1.7228496199999999E-2</v>
      </c>
      <c r="T112" s="34">
        <v>1.5215438899999999E-2</v>
      </c>
      <c r="U112" s="34">
        <v>1.5536604099999898E-2</v>
      </c>
      <c r="V112" s="34">
        <v>1.3703090999999999E-2</v>
      </c>
      <c r="W112" s="34">
        <v>1.4868699399999991E-2</v>
      </c>
      <c r="X112" s="34">
        <v>1.3560603499999999E-2</v>
      </c>
      <c r="Y112" s="34">
        <v>1.0492155999999999E-2</v>
      </c>
      <c r="Z112" s="34">
        <v>1.14713483E-2</v>
      </c>
      <c r="AA112" s="34">
        <v>1.0828801000000001E-2</v>
      </c>
    </row>
    <row r="113" spans="1:27" x14ac:dyDescent="0.35">
      <c r="A113" s="31" t="s">
        <v>122</v>
      </c>
      <c r="B113" s="31" t="s">
        <v>113</v>
      </c>
      <c r="C113" s="34">
        <v>0</v>
      </c>
      <c r="D113" s="34">
        <v>0</v>
      </c>
      <c r="E113" s="34">
        <v>0</v>
      </c>
      <c r="F113" s="34">
        <v>0</v>
      </c>
      <c r="G113" s="34">
        <v>0</v>
      </c>
      <c r="H113" s="34">
        <v>0</v>
      </c>
      <c r="I113" s="34">
        <v>0</v>
      </c>
      <c r="J113" s="34">
        <v>0</v>
      </c>
      <c r="K113" s="34">
        <v>0</v>
      </c>
      <c r="L113" s="34">
        <v>0</v>
      </c>
      <c r="M113" s="34">
        <v>0</v>
      </c>
      <c r="N113" s="34">
        <v>0</v>
      </c>
      <c r="O113" s="34">
        <v>0</v>
      </c>
      <c r="P113" s="34">
        <v>0</v>
      </c>
      <c r="Q113" s="34">
        <v>0</v>
      </c>
      <c r="R113" s="34">
        <v>0</v>
      </c>
      <c r="S113" s="34">
        <v>0</v>
      </c>
      <c r="T113" s="34">
        <v>0</v>
      </c>
      <c r="U113" s="34">
        <v>0</v>
      </c>
      <c r="V113" s="34">
        <v>0</v>
      </c>
      <c r="W113" s="34">
        <v>0</v>
      </c>
      <c r="X113" s="34">
        <v>0</v>
      </c>
      <c r="Y113" s="34">
        <v>0</v>
      </c>
      <c r="Z113" s="34">
        <v>0</v>
      </c>
      <c r="AA113" s="34">
        <v>0</v>
      </c>
    </row>
    <row r="114" spans="1:27" x14ac:dyDescent="0.35">
      <c r="A114" s="31" t="s">
        <v>122</v>
      </c>
      <c r="B114" s="31" t="s">
        <v>72</v>
      </c>
      <c r="C114" s="34">
        <v>0</v>
      </c>
      <c r="D114" s="34">
        <v>0</v>
      </c>
      <c r="E114" s="34">
        <v>0</v>
      </c>
      <c r="F114" s="34">
        <v>0</v>
      </c>
      <c r="G114" s="34">
        <v>0</v>
      </c>
      <c r="H114" s="34">
        <v>0</v>
      </c>
      <c r="I114" s="34">
        <v>0</v>
      </c>
      <c r="J114" s="34">
        <v>0</v>
      </c>
      <c r="K114" s="34">
        <v>0</v>
      </c>
      <c r="L114" s="34">
        <v>0</v>
      </c>
      <c r="M114" s="34">
        <v>0</v>
      </c>
      <c r="N114" s="34">
        <v>0</v>
      </c>
      <c r="O114" s="34">
        <v>0</v>
      </c>
      <c r="P114" s="34">
        <v>0</v>
      </c>
      <c r="Q114" s="34">
        <v>0</v>
      </c>
      <c r="R114" s="34">
        <v>0</v>
      </c>
      <c r="S114" s="34">
        <v>0</v>
      </c>
      <c r="T114" s="34">
        <v>0</v>
      </c>
      <c r="U114" s="34">
        <v>0</v>
      </c>
      <c r="V114" s="34">
        <v>0</v>
      </c>
      <c r="W114" s="34">
        <v>0</v>
      </c>
      <c r="X114" s="34">
        <v>0</v>
      </c>
      <c r="Y114" s="34">
        <v>0</v>
      </c>
      <c r="Z114" s="34">
        <v>0</v>
      </c>
      <c r="AA114" s="34">
        <v>0</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0</v>
      </c>
      <c r="D117" s="34">
        <v>0</v>
      </c>
      <c r="E117" s="34">
        <v>0</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34">
        <v>0</v>
      </c>
      <c r="Y117" s="34">
        <v>0</v>
      </c>
      <c r="Z117" s="34">
        <v>0</v>
      </c>
      <c r="AA117" s="34">
        <v>0</v>
      </c>
    </row>
    <row r="118" spans="1:27" x14ac:dyDescent="0.35">
      <c r="A118" s="31" t="s">
        <v>123</v>
      </c>
      <c r="B118" s="31" t="s">
        <v>113</v>
      </c>
      <c r="C118" s="34">
        <v>0</v>
      </c>
      <c r="D118" s="34">
        <v>0</v>
      </c>
      <c r="E118" s="34">
        <v>0</v>
      </c>
      <c r="F118" s="34">
        <v>0</v>
      </c>
      <c r="G118" s="34">
        <v>0</v>
      </c>
      <c r="H118" s="34">
        <v>0</v>
      </c>
      <c r="I118" s="34">
        <v>0</v>
      </c>
      <c r="J118" s="34">
        <v>0</v>
      </c>
      <c r="K118" s="34">
        <v>0</v>
      </c>
      <c r="L118" s="34">
        <v>0</v>
      </c>
      <c r="M118" s="34">
        <v>0</v>
      </c>
      <c r="N118" s="34">
        <v>0</v>
      </c>
      <c r="O118" s="34">
        <v>0</v>
      </c>
      <c r="P118" s="34">
        <v>0</v>
      </c>
      <c r="Q118" s="34">
        <v>0</v>
      </c>
      <c r="R118" s="34">
        <v>0</v>
      </c>
      <c r="S118" s="34">
        <v>0</v>
      </c>
      <c r="T118" s="34">
        <v>0</v>
      </c>
      <c r="U118" s="34">
        <v>0</v>
      </c>
      <c r="V118" s="34">
        <v>0</v>
      </c>
      <c r="W118" s="34">
        <v>0</v>
      </c>
      <c r="X118" s="34">
        <v>0</v>
      </c>
      <c r="Y118" s="34">
        <v>0</v>
      </c>
      <c r="Z118" s="34">
        <v>0</v>
      </c>
      <c r="AA118" s="34">
        <v>0</v>
      </c>
    </row>
    <row r="119" spans="1:27" x14ac:dyDescent="0.35">
      <c r="A119" s="31" t="s">
        <v>123</v>
      </c>
      <c r="B119" s="31" t="s">
        <v>72</v>
      </c>
      <c r="C119" s="34">
        <v>0</v>
      </c>
      <c r="D119" s="34">
        <v>0</v>
      </c>
      <c r="E119" s="34">
        <v>0</v>
      </c>
      <c r="F119" s="34">
        <v>0</v>
      </c>
      <c r="G119" s="34">
        <v>0</v>
      </c>
      <c r="H119" s="34">
        <v>0</v>
      </c>
      <c r="I119" s="34">
        <v>0</v>
      </c>
      <c r="J119" s="34">
        <v>0</v>
      </c>
      <c r="K119" s="34">
        <v>0</v>
      </c>
      <c r="L119" s="34">
        <v>0</v>
      </c>
      <c r="M119" s="34">
        <v>0</v>
      </c>
      <c r="N119" s="34">
        <v>0</v>
      </c>
      <c r="O119" s="34">
        <v>0</v>
      </c>
      <c r="P119" s="34">
        <v>0</v>
      </c>
      <c r="Q119" s="34">
        <v>0</v>
      </c>
      <c r="R119" s="34">
        <v>0</v>
      </c>
      <c r="S119" s="34">
        <v>0</v>
      </c>
      <c r="T119" s="34">
        <v>0</v>
      </c>
      <c r="U119" s="34">
        <v>0</v>
      </c>
      <c r="V119" s="34">
        <v>0</v>
      </c>
      <c r="W119" s="34">
        <v>0</v>
      </c>
      <c r="X119" s="34">
        <v>0</v>
      </c>
      <c r="Y119" s="34">
        <v>0</v>
      </c>
      <c r="Z119" s="34">
        <v>0</v>
      </c>
      <c r="AA119" s="34">
        <v>0</v>
      </c>
    </row>
    <row r="121" spans="1:27" collapsed="1" x14ac:dyDescent="0.35"/>
  </sheetData>
  <sheetProtection algorithmName="SHA-512" hashValue="cTP4iqLGVAIEK8Lr03xGT9IUvNNzsx8HMwm2EElVmti1r580EqvBIDAuaB3q8GbqQhmMANNKu2mvn/2U4aUN0Q==" saltValue="hHFrxZpXF4k+t9R+CeJVEQ=="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7" tint="0.39997558519241921"/>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147</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28</v>
      </c>
      <c r="B2" s="39" t="s">
        <v>133</v>
      </c>
      <c r="C2" s="39"/>
      <c r="D2" s="39"/>
      <c r="E2" s="39"/>
      <c r="F2" s="39"/>
      <c r="G2" s="39"/>
      <c r="H2" s="39"/>
      <c r="I2" s="39"/>
      <c r="J2" s="39"/>
      <c r="K2" s="39"/>
      <c r="L2" s="39"/>
      <c r="M2" s="39"/>
      <c r="N2" s="39"/>
      <c r="O2" s="39"/>
      <c r="P2" s="39"/>
      <c r="Q2" s="39"/>
      <c r="R2" s="39"/>
      <c r="S2" s="39"/>
      <c r="T2" s="39"/>
      <c r="U2" s="39"/>
      <c r="V2" s="39"/>
    </row>
    <row r="3" spans="1:27" x14ac:dyDescent="0.35">
      <c r="B3" s="39"/>
      <c r="C3" s="39"/>
      <c r="D3" s="39"/>
      <c r="E3" s="39"/>
      <c r="F3" s="39"/>
      <c r="G3" s="39"/>
      <c r="H3" s="39"/>
      <c r="I3" s="39"/>
      <c r="J3" s="39"/>
      <c r="K3" s="39"/>
      <c r="L3" s="39"/>
      <c r="M3" s="39"/>
      <c r="N3" s="39"/>
      <c r="O3" s="39"/>
      <c r="P3" s="39"/>
      <c r="Q3" s="39"/>
      <c r="R3" s="39"/>
      <c r="S3" s="39"/>
      <c r="T3" s="39"/>
      <c r="U3" s="39"/>
      <c r="V3" s="39"/>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0.36156311024582011</v>
      </c>
      <c r="E8" s="34">
        <v>2.5101799560697628E-2</v>
      </c>
      <c r="F8" s="34">
        <v>1.3691417404756439E-4</v>
      </c>
      <c r="G8" s="34">
        <v>0</v>
      </c>
      <c r="H8" s="34">
        <v>2.1687903003703002E-5</v>
      </c>
      <c r="I8" s="34">
        <v>1.49015643526983E-5</v>
      </c>
      <c r="J8" s="34">
        <v>5.1799961593011748E-3</v>
      </c>
      <c r="K8" s="34">
        <v>2.6001933331632676E-3</v>
      </c>
      <c r="L8" s="34">
        <v>5.5570887633636578E-3</v>
      </c>
      <c r="M8" s="34">
        <v>5.6916734343291403E-4</v>
      </c>
      <c r="N8" s="34">
        <v>1.5818072421849752E-2</v>
      </c>
      <c r="O8" s="34">
        <v>8.5523510865592354E-4</v>
      </c>
      <c r="P8" s="34">
        <v>3.9641008047732249E-5</v>
      </c>
      <c r="Q8" s="34">
        <v>2.7967578395996281E-5</v>
      </c>
      <c r="R8" s="34">
        <v>5.4759929310866753E-5</v>
      </c>
      <c r="S8" s="34">
        <v>1.1405642738941483E-2</v>
      </c>
      <c r="T8" s="34">
        <v>5.214076939661468E-4</v>
      </c>
      <c r="U8" s="34">
        <v>1.81357476817305E-3</v>
      </c>
      <c r="V8" s="34">
        <v>7.5312684160775694E-5</v>
      </c>
      <c r="W8" s="34">
        <v>1.5000511650305893E-3</v>
      </c>
      <c r="X8" s="34">
        <v>3.2040339540492699E-3</v>
      </c>
      <c r="Y8" s="34">
        <v>5.9729099894360632E-4</v>
      </c>
      <c r="Z8" s="34">
        <v>1.100123286885492E-5</v>
      </c>
      <c r="AA8" s="34">
        <v>6.2265552968136271E-6</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0.21153250732837919</v>
      </c>
      <c r="D10" s="34">
        <v>3.4043756648305477E-3</v>
      </c>
      <c r="E10" s="34">
        <v>1.9782436895033353E-2</v>
      </c>
      <c r="F10" s="34">
        <v>1.236714589486034E-2</v>
      </c>
      <c r="G10" s="34">
        <v>5.7791297409511824E-3</v>
      </c>
      <c r="H10" s="34">
        <v>6.3775550592945086E-3</v>
      </c>
      <c r="I10" s="34">
        <v>7.5315839654519698E-3</v>
      </c>
      <c r="J10" s="34">
        <v>7.6989331931092263E-3</v>
      </c>
      <c r="K10" s="34">
        <v>7.2210033150895917E-3</v>
      </c>
      <c r="L10" s="34">
        <v>8.0779377814309307E-3</v>
      </c>
      <c r="M10" s="34">
        <v>5.9518688171667482E-3</v>
      </c>
      <c r="N10" s="34">
        <v>9.1908565553746498E-3</v>
      </c>
      <c r="O10" s="34">
        <v>8.2834039582718403E-3</v>
      </c>
      <c r="P10" s="34">
        <v>5.7981597249614379E-3</v>
      </c>
      <c r="Q10" s="34">
        <v>1605.8860903269685</v>
      </c>
      <c r="R10" s="34">
        <v>5.0744871085570496E-3</v>
      </c>
      <c r="S10" s="34">
        <v>2381.2560927170166</v>
      </c>
      <c r="T10" s="34">
        <v>3.4645876331269652E-3</v>
      </c>
      <c r="U10" s="34">
        <v>4.0673073497494508E-3</v>
      </c>
      <c r="V10" s="34">
        <v>2.6869931275965218E-3</v>
      </c>
      <c r="W10" s="34">
        <v>2.5898098607081096E-3</v>
      </c>
      <c r="X10" s="34">
        <v>750.39217861955922</v>
      </c>
      <c r="Y10" s="34">
        <v>1032.7161241450522</v>
      </c>
      <c r="Z10" s="34">
        <v>317.48474872323584</v>
      </c>
      <c r="AA10" s="34">
        <v>108.93525609491147</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3171913.1695238505</v>
      </c>
      <c r="E12" s="34">
        <v>1246141.9975552787</v>
      </c>
      <c r="F12" s="34">
        <v>436276.52698934078</v>
      </c>
      <c r="G12" s="34">
        <v>366674.50881292194</v>
      </c>
      <c r="H12" s="34">
        <v>86977.43695898063</v>
      </c>
      <c r="I12" s="34">
        <v>47364.452687424367</v>
      </c>
      <c r="J12" s="34">
        <v>589893.77237409633</v>
      </c>
      <c r="K12" s="34">
        <v>388785.60421675997</v>
      </c>
      <c r="L12" s="34">
        <v>137053.36199260812</v>
      </c>
      <c r="M12" s="34">
        <v>5.4681808445421601E-2</v>
      </c>
      <c r="N12" s="34">
        <v>686507.21177121066</v>
      </c>
      <c r="O12" s="34">
        <v>173654.15387061349</v>
      </c>
      <c r="P12" s="34">
        <v>0.27941015160820865</v>
      </c>
      <c r="Q12" s="34">
        <v>42385.215420394532</v>
      </c>
      <c r="R12" s="34">
        <v>47320.872709362913</v>
      </c>
      <c r="S12" s="34">
        <v>270068.82266545668</v>
      </c>
      <c r="T12" s="34">
        <v>140606.89572877105</v>
      </c>
      <c r="U12" s="34">
        <v>22005.138762857117</v>
      </c>
      <c r="V12" s="34">
        <v>1.6498748170290938</v>
      </c>
      <c r="W12" s="34">
        <v>66336.507832760457</v>
      </c>
      <c r="X12" s="34">
        <v>144862.2313601092</v>
      </c>
      <c r="Y12" s="34">
        <v>6238.7098356733022</v>
      </c>
      <c r="Z12" s="34">
        <v>7.9148610975086336E-3</v>
      </c>
      <c r="AA12" s="34">
        <v>3.5704521989069656E-3</v>
      </c>
    </row>
    <row r="13" spans="1:27" x14ac:dyDescent="0.35">
      <c r="A13" s="31" t="s">
        <v>38</v>
      </c>
      <c r="B13" s="31" t="s">
        <v>65</v>
      </c>
      <c r="C13" s="34">
        <v>293297.57624917343</v>
      </c>
      <c r="D13" s="34">
        <v>4.102950509307029E-3</v>
      </c>
      <c r="E13" s="34">
        <v>2.6512361024597784E-2</v>
      </c>
      <c r="F13" s="34">
        <v>91829.925653204569</v>
      </c>
      <c r="G13" s="34">
        <v>2.183995769634075</v>
      </c>
      <c r="H13" s="34">
        <v>537548.52426173072</v>
      </c>
      <c r="I13" s="34">
        <v>246911.90682411613</v>
      </c>
      <c r="J13" s="34">
        <v>245085.89399218443</v>
      </c>
      <c r="K13" s="34">
        <v>2683.1705300905119</v>
      </c>
      <c r="L13" s="34">
        <v>100030.52890524211</v>
      </c>
      <c r="M13" s="34">
        <v>16049.208977174874</v>
      </c>
      <c r="N13" s="34">
        <v>188387.9993814996</v>
      </c>
      <c r="O13" s="34">
        <v>1.9753065907693542E-2</v>
      </c>
      <c r="P13" s="34">
        <v>2.7768819130251682E-3</v>
      </c>
      <c r="Q13" s="34">
        <v>0.15519532747136247</v>
      </c>
      <c r="R13" s="34">
        <v>0.21604285863202519</v>
      </c>
      <c r="S13" s="34">
        <v>261573.76540885874</v>
      </c>
      <c r="T13" s="34">
        <v>3867.2297064813342</v>
      </c>
      <c r="U13" s="34">
        <v>21520.076201521431</v>
      </c>
      <c r="V13" s="34">
        <v>45229.600674970126</v>
      </c>
      <c r="W13" s="34">
        <v>33581.216347623667</v>
      </c>
      <c r="X13" s="34">
        <v>28157.157651218</v>
      </c>
      <c r="Y13" s="34">
        <v>86.011029553547829</v>
      </c>
      <c r="Z13" s="34">
        <v>3.1967687084622897E-4</v>
      </c>
      <c r="AA13" s="34">
        <v>4.2438243601226975E-4</v>
      </c>
    </row>
    <row r="14" spans="1:27" x14ac:dyDescent="0.35">
      <c r="A14" s="31" t="s">
        <v>38</v>
      </c>
      <c r="B14" s="31" t="s">
        <v>34</v>
      </c>
      <c r="C14" s="34">
        <v>1.0442571399082372</v>
      </c>
      <c r="D14" s="34">
        <v>0.2004726971448946</v>
      </c>
      <c r="E14" s="34">
        <v>0.20867750138006994</v>
      </c>
      <c r="F14" s="34">
        <v>0.18386750832210372</v>
      </c>
      <c r="G14" s="34">
        <v>8.3008491524335148E-2</v>
      </c>
      <c r="H14" s="34">
        <v>373835.59845522</v>
      </c>
      <c r="I14" s="34">
        <v>93677.909541343863</v>
      </c>
      <c r="J14" s="34">
        <v>1.3888658415283557</v>
      </c>
      <c r="K14" s="34">
        <v>2.3099936839250143E-2</v>
      </c>
      <c r="L14" s="34">
        <v>9.6804184152111013E-3</v>
      </c>
      <c r="M14" s="34">
        <v>2.6106525873159461E-3</v>
      </c>
      <c r="N14" s="34">
        <v>6.5067884610912913E-3</v>
      </c>
      <c r="O14" s="34">
        <v>6.2203405182524753E-5</v>
      </c>
      <c r="P14" s="34">
        <v>1.5800521992109071E-5</v>
      </c>
      <c r="Q14" s="34">
        <v>0</v>
      </c>
      <c r="R14" s="34">
        <v>0</v>
      </c>
      <c r="S14" s="34">
        <v>4.7617063625537695E-6</v>
      </c>
      <c r="T14" s="34">
        <v>1.8196784822456301E-5</v>
      </c>
      <c r="U14" s="34">
        <v>2.843035405395983E-5</v>
      </c>
      <c r="V14" s="34">
        <v>8.6057413310227195E-5</v>
      </c>
      <c r="W14" s="34">
        <v>5.6781725025078856E-3</v>
      </c>
      <c r="X14" s="34">
        <v>4.5097004481604759E-3</v>
      </c>
      <c r="Y14" s="34">
        <v>1.7655808857314687E-3</v>
      </c>
      <c r="Z14" s="34">
        <v>1.4868789567395529E-3</v>
      </c>
      <c r="AA14" s="34">
        <v>7.4519740291134596E-4</v>
      </c>
    </row>
    <row r="15" spans="1:27" x14ac:dyDescent="0.35">
      <c r="A15" s="31" t="s">
        <v>38</v>
      </c>
      <c r="B15" s="31" t="s">
        <v>70</v>
      </c>
      <c r="C15" s="34">
        <v>0</v>
      </c>
      <c r="D15" s="34">
        <v>0</v>
      </c>
      <c r="E15" s="34">
        <v>0</v>
      </c>
      <c r="F15" s="34">
        <v>7.4736789022321837</v>
      </c>
      <c r="G15" s="34">
        <v>0.26129230119986324</v>
      </c>
      <c r="H15" s="34">
        <v>0.70346110345021684</v>
      </c>
      <c r="I15" s="34">
        <v>1.3519501447716062</v>
      </c>
      <c r="J15" s="34">
        <v>1.2634218902612728</v>
      </c>
      <c r="K15" s="34">
        <v>2.4575854308766902</v>
      </c>
      <c r="L15" s="34">
        <v>14399.467073052221</v>
      </c>
      <c r="M15" s="34">
        <v>9.6893253276186097E-3</v>
      </c>
      <c r="N15" s="34">
        <v>52120.70900083115</v>
      </c>
      <c r="O15" s="34">
        <v>1.0430407312180935E-2</v>
      </c>
      <c r="P15" s="34">
        <v>3.6894696577359576E-3</v>
      </c>
      <c r="Q15" s="34">
        <v>1.5813185793341948E-2</v>
      </c>
      <c r="R15" s="34">
        <v>6.7372355878380181E-3</v>
      </c>
      <c r="S15" s="34">
        <v>99456.319207025837</v>
      </c>
      <c r="T15" s="34">
        <v>2.0974584034612422E-2</v>
      </c>
      <c r="U15" s="34">
        <v>2.854708006400624E-2</v>
      </c>
      <c r="V15" s="34">
        <v>2.2258598118752793E-2</v>
      </c>
      <c r="W15" s="34">
        <v>32372.419909757344</v>
      </c>
      <c r="X15" s="34">
        <v>2858.3757135906026</v>
      </c>
      <c r="Y15" s="34">
        <v>7.6070602874369773E-4</v>
      </c>
      <c r="Z15" s="34">
        <v>0.14059674820349821</v>
      </c>
      <c r="AA15" s="34">
        <v>2.6901720538571313E-4</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293297.78778168076</v>
      </c>
      <c r="D17" s="35">
        <v>3171913.5385942869</v>
      </c>
      <c r="E17" s="35">
        <v>1246142.0689518764</v>
      </c>
      <c r="F17" s="35">
        <v>528106.46514660539</v>
      </c>
      <c r="G17" s="35">
        <v>366676.69858782133</v>
      </c>
      <c r="H17" s="35">
        <v>624525.96761995438</v>
      </c>
      <c r="I17" s="35">
        <v>294276.36705802602</v>
      </c>
      <c r="J17" s="35">
        <v>834979.67924521014</v>
      </c>
      <c r="K17" s="35">
        <v>391468.78456804715</v>
      </c>
      <c r="L17" s="35">
        <v>237083.9045328768</v>
      </c>
      <c r="M17" s="35">
        <v>16049.270180019481</v>
      </c>
      <c r="N17" s="35">
        <v>874895.23616163922</v>
      </c>
      <c r="O17" s="35">
        <v>173654.18276231847</v>
      </c>
      <c r="P17" s="35">
        <v>0.28802483425424297</v>
      </c>
      <c r="Q17" s="35">
        <v>43991.256734016548</v>
      </c>
      <c r="R17" s="35">
        <v>47321.09388146858</v>
      </c>
      <c r="S17" s="35">
        <v>534023.85557267524</v>
      </c>
      <c r="T17" s="35">
        <v>144474.12942124772</v>
      </c>
      <c r="U17" s="35">
        <v>43525.220845260672</v>
      </c>
      <c r="V17" s="35">
        <v>45231.253312092966</v>
      </c>
      <c r="W17" s="35">
        <v>99917.728270245163</v>
      </c>
      <c r="X17" s="35">
        <v>173769.78439398072</v>
      </c>
      <c r="Y17" s="35">
        <v>7357.4375866629007</v>
      </c>
      <c r="Z17" s="35">
        <v>317.49299426243704</v>
      </c>
      <c r="AA17" s="35">
        <v>108.93925715610168</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8.8027626154125002E-2</v>
      </c>
      <c r="E22" s="34">
        <v>1.4362736196235501E-2</v>
      </c>
      <c r="F22" s="34">
        <v>7.5870640929355193E-5</v>
      </c>
      <c r="G22" s="34">
        <v>0</v>
      </c>
      <c r="H22" s="34">
        <v>0</v>
      </c>
      <c r="I22" s="34">
        <v>0</v>
      </c>
      <c r="J22" s="34">
        <v>2.1903768958949199E-5</v>
      </c>
      <c r="K22" s="34">
        <v>8.1614010337992E-5</v>
      </c>
      <c r="L22" s="34">
        <v>2.6713445698695797E-4</v>
      </c>
      <c r="M22" s="34">
        <v>3.2862539940551997E-5</v>
      </c>
      <c r="N22" s="34">
        <v>6.6597377119281004E-3</v>
      </c>
      <c r="O22" s="34">
        <v>1.3697398625479501E-4</v>
      </c>
      <c r="P22" s="34">
        <v>8.5178299136966299E-6</v>
      </c>
      <c r="Q22" s="34">
        <v>6.0689334869280001E-6</v>
      </c>
      <c r="R22" s="34">
        <v>6.6000059164008001E-6</v>
      </c>
      <c r="S22" s="34">
        <v>5.6135229195114003E-3</v>
      </c>
      <c r="T22" s="34">
        <v>2.4913513203281799E-5</v>
      </c>
      <c r="U22" s="34">
        <v>2.13054197726564E-5</v>
      </c>
      <c r="V22" s="34">
        <v>5.1438243001239898E-6</v>
      </c>
      <c r="W22" s="34">
        <v>1.4252504603541701E-5</v>
      </c>
      <c r="X22" s="34">
        <v>1.6390628559361999E-3</v>
      </c>
      <c r="Y22" s="34">
        <v>8.8214083211430011E-6</v>
      </c>
      <c r="Z22" s="34">
        <v>1.0508251923211001E-6</v>
      </c>
      <c r="AA22" s="34">
        <v>7.1172574824076807E-7</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7.7110848028669687E-2</v>
      </c>
      <c r="D24" s="34">
        <v>7.9734797793053105E-4</v>
      </c>
      <c r="E24" s="34">
        <v>1.1962640967630602E-2</v>
      </c>
      <c r="F24" s="34">
        <v>7.3549282456610706E-3</v>
      </c>
      <c r="G24" s="34">
        <v>1.589245201143414E-3</v>
      </c>
      <c r="H24" s="34">
        <v>1.3488044529150888E-3</v>
      </c>
      <c r="I24" s="34">
        <v>1.7027717572695197E-3</v>
      </c>
      <c r="J24" s="34">
        <v>1.631187452446196E-3</v>
      </c>
      <c r="K24" s="34">
        <v>1.4799454834573114E-3</v>
      </c>
      <c r="L24" s="34">
        <v>1.85265669365972E-3</v>
      </c>
      <c r="M24" s="34">
        <v>1.5712529235597681E-3</v>
      </c>
      <c r="N24" s="34">
        <v>3.3361856442751902E-3</v>
      </c>
      <c r="O24" s="34">
        <v>3.0879082122863403E-3</v>
      </c>
      <c r="P24" s="34">
        <v>1.8555433603703192E-3</v>
      </c>
      <c r="Q24" s="34">
        <v>1605.8823164127259</v>
      </c>
      <c r="R24" s="34">
        <v>1.1049392689623338E-3</v>
      </c>
      <c r="S24" s="34">
        <v>2381.2419307131945</v>
      </c>
      <c r="T24" s="34">
        <v>1.1303382578029351E-3</v>
      </c>
      <c r="U24" s="34">
        <v>1.464169188195071E-3</v>
      </c>
      <c r="V24" s="34">
        <v>7.4916686473680365E-4</v>
      </c>
      <c r="W24" s="34">
        <v>6.7370041044718292E-4</v>
      </c>
      <c r="X24" s="34">
        <v>750.3907918333739</v>
      </c>
      <c r="Y24" s="34">
        <v>1032.7140695842227</v>
      </c>
      <c r="Z24" s="34">
        <v>282.62966783444227</v>
      </c>
      <c r="AA24" s="34">
        <v>108.93509052519281</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1082975.8633490745</v>
      </c>
      <c r="E26" s="34">
        <v>667816.67204866256</v>
      </c>
      <c r="F26" s="34">
        <v>2.9575543330910636</v>
      </c>
      <c r="G26" s="34">
        <v>1.3693158397248262</v>
      </c>
      <c r="H26" s="34">
        <v>3.036153630809229</v>
      </c>
      <c r="I26" s="34">
        <v>0.22506980811567689</v>
      </c>
      <c r="J26" s="34">
        <v>6573.9170972856582</v>
      </c>
      <c r="K26" s="34">
        <v>129735.27577235881</v>
      </c>
      <c r="L26" s="34">
        <v>35274.097790603635</v>
      </c>
      <c r="M26" s="34">
        <v>1.3433669147410076E-2</v>
      </c>
      <c r="N26" s="34">
        <v>158196.68233228545</v>
      </c>
      <c r="O26" s="34">
        <v>92289.1925833266</v>
      </c>
      <c r="P26" s="34">
        <v>2.2230248437219036E-3</v>
      </c>
      <c r="Q26" s="34">
        <v>1.1630748458751759E-2</v>
      </c>
      <c r="R26" s="34">
        <v>6.2048071704270949E-3</v>
      </c>
      <c r="S26" s="34">
        <v>2.6811901688176796E-2</v>
      </c>
      <c r="T26" s="34">
        <v>2.721032045378103E-2</v>
      </c>
      <c r="U26" s="34">
        <v>0.24534087776866778</v>
      </c>
      <c r="V26" s="34">
        <v>1.5770614154492544</v>
      </c>
      <c r="W26" s="34">
        <v>55865.450794399076</v>
      </c>
      <c r="X26" s="34">
        <v>11569.203603294241</v>
      </c>
      <c r="Y26" s="34">
        <v>1.3627179047191714E-3</v>
      </c>
      <c r="Z26" s="34">
        <v>4.5383558208482412E-4</v>
      </c>
      <c r="AA26" s="34">
        <v>3.9408260011636342E-4</v>
      </c>
    </row>
    <row r="27" spans="1:27" x14ac:dyDescent="0.35">
      <c r="A27" s="31" t="s">
        <v>119</v>
      </c>
      <c r="B27" s="31" t="s">
        <v>65</v>
      </c>
      <c r="C27" s="34">
        <v>293292.70971590246</v>
      </c>
      <c r="D27" s="34">
        <v>3.4358323770678017E-3</v>
      </c>
      <c r="E27" s="34">
        <v>6.0841377649555536E-3</v>
      </c>
      <c r="F27" s="34">
        <v>91829.724402379856</v>
      </c>
      <c r="G27" s="34">
        <v>0.36513377235048228</v>
      </c>
      <c r="H27" s="34">
        <v>405868.48486846889</v>
      </c>
      <c r="I27" s="34">
        <v>185044.96979759895</v>
      </c>
      <c r="J27" s="34">
        <v>171318.42760952126</v>
      </c>
      <c r="K27" s="34">
        <v>2683.0457898659406</v>
      </c>
      <c r="L27" s="34">
        <v>79488.306491736337</v>
      </c>
      <c r="M27" s="34">
        <v>1.3042691839423135E-3</v>
      </c>
      <c r="N27" s="34">
        <v>78103.38116200814</v>
      </c>
      <c r="O27" s="34">
        <v>3.8771614558251889E-3</v>
      </c>
      <c r="P27" s="34">
        <v>8.5973738803945968E-4</v>
      </c>
      <c r="Q27" s="34">
        <v>2.155227245029245E-2</v>
      </c>
      <c r="R27" s="34">
        <v>5.6518305092329371E-3</v>
      </c>
      <c r="S27" s="34">
        <v>121051.46202373687</v>
      </c>
      <c r="T27" s="34">
        <v>3867.024814100329</v>
      </c>
      <c r="U27" s="34">
        <v>21519.913204650496</v>
      </c>
      <c r="V27" s="34">
        <v>5.8231950395004183E-3</v>
      </c>
      <c r="W27" s="34">
        <v>22876.209869678911</v>
      </c>
      <c r="X27" s="34">
        <v>3.9799182698581376E-2</v>
      </c>
      <c r="Y27" s="34">
        <v>9.8741662408767875E-3</v>
      </c>
      <c r="Z27" s="34">
        <v>5.6215245855308344E-5</v>
      </c>
      <c r="AA27" s="34">
        <v>7.2190160157023858E-5</v>
      </c>
    </row>
    <row r="28" spans="1:27" x14ac:dyDescent="0.35">
      <c r="A28" s="31" t="s">
        <v>119</v>
      </c>
      <c r="B28" s="31" t="s">
        <v>34</v>
      </c>
      <c r="C28" s="34">
        <v>0.61794797998140893</v>
      </c>
      <c r="D28" s="34">
        <v>9.2575069557080406E-2</v>
      </c>
      <c r="E28" s="34">
        <v>0.14222107381672799</v>
      </c>
      <c r="F28" s="34">
        <v>0.14832210406386198</v>
      </c>
      <c r="G28" s="34">
        <v>1.4465446579761152E-2</v>
      </c>
      <c r="H28" s="34">
        <v>156392.51664564313</v>
      </c>
      <c r="I28" s="34">
        <v>91364.234444815811</v>
      </c>
      <c r="J28" s="34">
        <v>8.3643405660742493E-2</v>
      </c>
      <c r="K28" s="34">
        <v>1.1482297626841517E-2</v>
      </c>
      <c r="L28" s="34">
        <v>7.0105210129014182E-3</v>
      </c>
      <c r="M28" s="34">
        <v>1.6472098633319384E-3</v>
      </c>
      <c r="N28" s="34">
        <v>6.3332448447652717E-3</v>
      </c>
      <c r="O28" s="34">
        <v>3.0695933708201519E-5</v>
      </c>
      <c r="P28" s="34">
        <v>3.6861869492177501E-6</v>
      </c>
      <c r="Q28" s="34">
        <v>0</v>
      </c>
      <c r="R28" s="34">
        <v>0</v>
      </c>
      <c r="S28" s="34">
        <v>0</v>
      </c>
      <c r="T28" s="34">
        <v>8.7260514296431005E-6</v>
      </c>
      <c r="U28" s="34">
        <v>1.4478361135126531E-5</v>
      </c>
      <c r="V28" s="34">
        <v>4.690436386687999E-5</v>
      </c>
      <c r="W28" s="34">
        <v>3.0417331458530887E-3</v>
      </c>
      <c r="X28" s="34">
        <v>2.6405480880959229E-3</v>
      </c>
      <c r="Y28" s="34">
        <v>6.8684863887047496E-4</v>
      </c>
      <c r="Z28" s="34">
        <v>1.0887022021705221E-3</v>
      </c>
      <c r="AA28" s="34">
        <v>3.9007550536627236E-4</v>
      </c>
    </row>
    <row r="29" spans="1:27" x14ac:dyDescent="0.35">
      <c r="A29" s="31" t="s">
        <v>119</v>
      </c>
      <c r="B29" s="31" t="s">
        <v>70</v>
      </c>
      <c r="C29" s="34">
        <v>0</v>
      </c>
      <c r="D29" s="34">
        <v>0</v>
      </c>
      <c r="E29" s="34">
        <v>0</v>
      </c>
      <c r="F29" s="34">
        <v>5.162340002942722</v>
      </c>
      <c r="G29" s="34">
        <v>8.3426642534346841E-4</v>
      </c>
      <c r="H29" s="34">
        <v>0.33566600823105636</v>
      </c>
      <c r="I29" s="34">
        <v>0.23580196391366343</v>
      </c>
      <c r="J29" s="34">
        <v>0.27708440660402711</v>
      </c>
      <c r="K29" s="34">
        <v>0.68297840004134402</v>
      </c>
      <c r="L29" s="34">
        <v>708.14831833018388</v>
      </c>
      <c r="M29" s="34">
        <v>3.5963374809387352E-3</v>
      </c>
      <c r="N29" s="34">
        <v>23352.577682881445</v>
      </c>
      <c r="O29" s="34">
        <v>2.966670975621736E-3</v>
      </c>
      <c r="P29" s="34">
        <v>9.2395201085581399E-4</v>
      </c>
      <c r="Q29" s="34">
        <v>1.2676968813715571E-2</v>
      </c>
      <c r="R29" s="34">
        <v>2.1600298829003261E-3</v>
      </c>
      <c r="S29" s="34">
        <v>52097.127935331278</v>
      </c>
      <c r="T29" s="34">
        <v>3.4610011222658021E-3</v>
      </c>
      <c r="U29" s="34">
        <v>7.9056414520909599E-3</v>
      </c>
      <c r="V29" s="34">
        <v>4.5844167543421903E-3</v>
      </c>
      <c r="W29" s="34">
        <v>0.36207561106304059</v>
      </c>
      <c r="X29" s="34">
        <v>1.975921365456686E-3</v>
      </c>
      <c r="Y29" s="34">
        <v>1.4576108538765897E-4</v>
      </c>
      <c r="Z29" s="34">
        <v>1.7685553644709341E-3</v>
      </c>
      <c r="AA29" s="34">
        <v>6.3922436389222408E-5</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293292.7868267505</v>
      </c>
      <c r="D31" s="35">
        <v>1082975.9556098811</v>
      </c>
      <c r="E31" s="35">
        <v>667816.70445817744</v>
      </c>
      <c r="F31" s="35">
        <v>91832.68938751184</v>
      </c>
      <c r="G31" s="35">
        <v>1.7360388572764518</v>
      </c>
      <c r="H31" s="35">
        <v>405871.52237090416</v>
      </c>
      <c r="I31" s="35">
        <v>185045.19657017881</v>
      </c>
      <c r="J31" s="35">
        <v>177892.34635989813</v>
      </c>
      <c r="K31" s="35">
        <v>132418.32312378424</v>
      </c>
      <c r="L31" s="35">
        <v>114762.40640213112</v>
      </c>
      <c r="M31" s="35">
        <v>1.634205379485271E-2</v>
      </c>
      <c r="N31" s="35">
        <v>236300.07349021692</v>
      </c>
      <c r="O31" s="35">
        <v>92289.199685370244</v>
      </c>
      <c r="P31" s="35">
        <v>4.946823422045379E-3</v>
      </c>
      <c r="Q31" s="35">
        <v>1605.9155055025685</v>
      </c>
      <c r="R31" s="35">
        <v>1.2968176954538767E-2</v>
      </c>
      <c r="S31" s="35">
        <v>123432.73637987467</v>
      </c>
      <c r="T31" s="35">
        <v>3867.0531796725536</v>
      </c>
      <c r="U31" s="35">
        <v>21520.160031002873</v>
      </c>
      <c r="V31" s="35">
        <v>1.5836389211777917</v>
      </c>
      <c r="W31" s="35">
        <v>78741.661352030904</v>
      </c>
      <c r="X31" s="35">
        <v>12319.635833373171</v>
      </c>
      <c r="Y31" s="35">
        <v>1032.7253152897765</v>
      </c>
      <c r="Z31" s="35">
        <v>282.63017893609543</v>
      </c>
      <c r="AA31" s="35">
        <v>108.93555750967882</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8.1819118785914996E-2</v>
      </c>
      <c r="E36" s="34">
        <v>2.7055762066483201E-5</v>
      </c>
      <c r="F36" s="34">
        <v>1.6024264678474302E-5</v>
      </c>
      <c r="G36" s="34">
        <v>0</v>
      </c>
      <c r="H36" s="34">
        <v>0</v>
      </c>
      <c r="I36" s="34">
        <v>0</v>
      </c>
      <c r="J36" s="34">
        <v>1.6762204096365201E-5</v>
      </c>
      <c r="K36" s="34">
        <v>3.1500587266461304E-5</v>
      </c>
      <c r="L36" s="34">
        <v>3.3477278623554504E-4</v>
      </c>
      <c r="M36" s="34">
        <v>5.0591126948011601E-4</v>
      </c>
      <c r="N36" s="34">
        <v>1.2570936756041999E-3</v>
      </c>
      <c r="O36" s="34">
        <v>6.2525712555007993E-4</v>
      </c>
      <c r="P36" s="34">
        <v>1.0145088600548E-5</v>
      </c>
      <c r="Q36" s="34">
        <v>1.3207572623740101E-5</v>
      </c>
      <c r="R36" s="34">
        <v>2.6350576398475102E-5</v>
      </c>
      <c r="S36" s="34">
        <v>3.1776271612593198E-3</v>
      </c>
      <c r="T36" s="34">
        <v>6.238525921791E-6</v>
      </c>
      <c r="U36" s="34">
        <v>9.1037578640273893E-6</v>
      </c>
      <c r="V36" s="34">
        <v>1.9672838069338201E-5</v>
      </c>
      <c r="W36" s="34">
        <v>3.6993805807747497E-5</v>
      </c>
      <c r="X36" s="34">
        <v>4.4256051310895999E-4</v>
      </c>
      <c r="Y36" s="34">
        <v>2.4470460039479499E-6</v>
      </c>
      <c r="Z36" s="34">
        <v>1.84446584473536E-6</v>
      </c>
      <c r="AA36" s="34">
        <v>1.4796087568297799E-6</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3.5321479346676302E-2</v>
      </c>
      <c r="D38" s="34">
        <v>8.3719510582317997E-4</v>
      </c>
      <c r="E38" s="34">
        <v>1.5758980959121899E-3</v>
      </c>
      <c r="F38" s="34">
        <v>1.6320477830992499E-3</v>
      </c>
      <c r="G38" s="34">
        <v>7.83271133729599E-4</v>
      </c>
      <c r="H38" s="34">
        <v>1.2945578657067101E-3</v>
      </c>
      <c r="I38" s="34">
        <v>1.4534257355620802E-3</v>
      </c>
      <c r="J38" s="34">
        <v>1.5975644361563698E-3</v>
      </c>
      <c r="K38" s="34">
        <v>1.43386865440468E-3</v>
      </c>
      <c r="L38" s="34">
        <v>1.4701922777131898E-3</v>
      </c>
      <c r="M38" s="34">
        <v>1.3474368336055E-3</v>
      </c>
      <c r="N38" s="34">
        <v>1.3292803344003199E-3</v>
      </c>
      <c r="O38" s="34">
        <v>1.33848002841336E-3</v>
      </c>
      <c r="P38" s="34">
        <v>9.9120418167901198E-4</v>
      </c>
      <c r="Q38" s="34">
        <v>1.07409442355292E-3</v>
      </c>
      <c r="R38" s="34">
        <v>1.0740634105756801E-3</v>
      </c>
      <c r="S38" s="34">
        <v>1.0761909763847E-2</v>
      </c>
      <c r="T38" s="34">
        <v>3.5635959074274995E-5</v>
      </c>
      <c r="U38" s="34">
        <v>3.9804801982441997E-5</v>
      </c>
      <c r="V38" s="34">
        <v>3.6617773449407899E-5</v>
      </c>
      <c r="W38" s="34">
        <v>3.6304864006774902E-5</v>
      </c>
      <c r="X38" s="34">
        <v>3.35855704478579E-5</v>
      </c>
      <c r="Y38" s="34">
        <v>2.8036651832969901E-5</v>
      </c>
      <c r="Z38" s="34">
        <v>2.7927331658632699E-5</v>
      </c>
      <c r="AA38" s="34">
        <v>3.8842626801337801E-5</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1725191.2464513455</v>
      </c>
      <c r="E40" s="34">
        <v>64505.575107567151</v>
      </c>
      <c r="F40" s="34">
        <v>182270.9527779925</v>
      </c>
      <c r="G40" s="34">
        <v>366658.40865216096</v>
      </c>
      <c r="H40" s="34">
        <v>39469.606488438774</v>
      </c>
      <c r="I40" s="34">
        <v>5.9192107525532266E-3</v>
      </c>
      <c r="J40" s="34">
        <v>178395.45690608432</v>
      </c>
      <c r="K40" s="34">
        <v>94755.212876735008</v>
      </c>
      <c r="L40" s="34">
        <v>41416.311575483211</v>
      </c>
      <c r="M40" s="34">
        <v>2.6001707862872626E-2</v>
      </c>
      <c r="N40" s="34">
        <v>284611.3190593195</v>
      </c>
      <c r="O40" s="34">
        <v>76214.431676147869</v>
      </c>
      <c r="P40" s="34">
        <v>0.22791550188121118</v>
      </c>
      <c r="Q40" s="34">
        <v>42385.193323484244</v>
      </c>
      <c r="R40" s="34">
        <v>47320.844887265848</v>
      </c>
      <c r="S40" s="34">
        <v>204301.37633738865</v>
      </c>
      <c r="T40" s="34">
        <v>1.1786819663376691</v>
      </c>
      <c r="U40" s="34">
        <v>2.6700980169387855E-3</v>
      </c>
      <c r="V40" s="34">
        <v>3.9066333142833642E-2</v>
      </c>
      <c r="W40" s="34">
        <v>0.52185342972049409</v>
      </c>
      <c r="X40" s="34">
        <v>39249.412810149515</v>
      </c>
      <c r="Y40" s="34">
        <v>6231.6897967207069</v>
      </c>
      <c r="Z40" s="34">
        <v>1.1340635068345694E-3</v>
      </c>
      <c r="AA40" s="34">
        <v>4.2806694745863152E-4</v>
      </c>
    </row>
    <row r="41" spans="1:27" x14ac:dyDescent="0.35">
      <c r="A41" s="31" t="s">
        <v>120</v>
      </c>
      <c r="B41" s="31" t="s">
        <v>65</v>
      </c>
      <c r="C41" s="34">
        <v>1.372026108614091</v>
      </c>
      <c r="D41" s="34">
        <v>7.88229568404011E-5</v>
      </c>
      <c r="E41" s="34">
        <v>2.1192919674882272E-4</v>
      </c>
      <c r="F41" s="34">
        <v>2.2002278160784456E-3</v>
      </c>
      <c r="G41" s="34">
        <v>4.2779289337315941E-3</v>
      </c>
      <c r="H41" s="34">
        <v>3318.2485042533972</v>
      </c>
      <c r="I41" s="34">
        <v>4.0426430614035745E-2</v>
      </c>
      <c r="J41" s="34">
        <v>54110.137027115474</v>
      </c>
      <c r="K41" s="34">
        <v>6.697458417185124E-3</v>
      </c>
      <c r="L41" s="34">
        <v>20542.165587796961</v>
      </c>
      <c r="M41" s="34">
        <v>16049.206085575974</v>
      </c>
      <c r="N41" s="34">
        <v>110282.90736278828</v>
      </c>
      <c r="O41" s="34">
        <v>1.3048683677236139E-2</v>
      </c>
      <c r="P41" s="34">
        <v>9.6071937887539207E-4</v>
      </c>
      <c r="Q41" s="34">
        <v>6.1047241737187275E-3</v>
      </c>
      <c r="R41" s="34">
        <v>0.11601170161070339</v>
      </c>
      <c r="S41" s="34">
        <v>56160.939956895614</v>
      </c>
      <c r="T41" s="34">
        <v>0.10864853330733559</v>
      </c>
      <c r="U41" s="34">
        <v>3.0950865230670991E-3</v>
      </c>
      <c r="V41" s="34">
        <v>45229.589048387657</v>
      </c>
      <c r="W41" s="34">
        <v>5246.9685089648538</v>
      </c>
      <c r="X41" s="34">
        <v>20195.67032862992</v>
      </c>
      <c r="Y41" s="34">
        <v>2.2190224042883589E-4</v>
      </c>
      <c r="Z41" s="34">
        <v>1.5437655969412139E-4</v>
      </c>
      <c r="AA41" s="34">
        <v>2.3049059602839271E-4</v>
      </c>
    </row>
    <row r="42" spans="1:27" x14ac:dyDescent="0.35">
      <c r="A42" s="31" t="s">
        <v>120</v>
      </c>
      <c r="B42" s="31" t="s">
        <v>34</v>
      </c>
      <c r="C42" s="34">
        <v>0.106358552181326</v>
      </c>
      <c r="D42" s="34">
        <v>2.8345563709214001E-2</v>
      </c>
      <c r="E42" s="34">
        <v>2.4709936663356E-2</v>
      </c>
      <c r="F42" s="34">
        <v>1.0830332858745599E-2</v>
      </c>
      <c r="G42" s="34">
        <v>2.2653551316950002E-2</v>
      </c>
      <c r="H42" s="34">
        <v>118697.677389542</v>
      </c>
      <c r="I42" s="34">
        <v>2313.6282232772401</v>
      </c>
      <c r="J42" s="34">
        <v>2.4169586548863302E-2</v>
      </c>
      <c r="K42" s="34">
        <v>2.1071068161513501E-3</v>
      </c>
      <c r="L42" s="34">
        <v>5.4676584910436294E-4</v>
      </c>
      <c r="M42" s="34">
        <v>1.4766639072320102E-4</v>
      </c>
      <c r="N42" s="34">
        <v>7.30502028777125E-5</v>
      </c>
      <c r="O42" s="34">
        <v>1.1863174052923199E-5</v>
      </c>
      <c r="P42" s="34">
        <v>4.5075477605744604E-6</v>
      </c>
      <c r="Q42" s="34">
        <v>0</v>
      </c>
      <c r="R42" s="34">
        <v>0</v>
      </c>
      <c r="S42" s="34">
        <v>0</v>
      </c>
      <c r="T42" s="34">
        <v>2.15256235101696E-6</v>
      </c>
      <c r="U42" s="34">
        <v>3.10995583552259E-6</v>
      </c>
      <c r="V42" s="34">
        <v>4.4845765226328602E-6</v>
      </c>
      <c r="W42" s="34">
        <v>9.9669094951337889E-4</v>
      </c>
      <c r="X42" s="34">
        <v>8.8801891720955992E-5</v>
      </c>
      <c r="Y42" s="34">
        <v>1.8499228110546701E-5</v>
      </c>
      <c r="Z42" s="34">
        <v>1.04047270164265E-4</v>
      </c>
      <c r="AA42" s="34">
        <v>4.3063474894080004E-5</v>
      </c>
    </row>
    <row r="43" spans="1:27" x14ac:dyDescent="0.35">
      <c r="A43" s="31" t="s">
        <v>120</v>
      </c>
      <c r="B43" s="31" t="s">
        <v>70</v>
      </c>
      <c r="C43" s="34">
        <v>0</v>
      </c>
      <c r="D43" s="34">
        <v>0</v>
      </c>
      <c r="E43" s="34">
        <v>0</v>
      </c>
      <c r="F43" s="34">
        <v>0.70440604944469998</v>
      </c>
      <c r="G43" s="34">
        <v>0.20688714031073999</v>
      </c>
      <c r="H43" s="34">
        <v>3.9582692396774997E-4</v>
      </c>
      <c r="I43" s="34">
        <v>5.5952794054799596E-2</v>
      </c>
      <c r="J43" s="34">
        <v>0.33897245556875999</v>
      </c>
      <c r="K43" s="34">
        <v>0.85724195272287296</v>
      </c>
      <c r="L43" s="34">
        <v>4.3208604066971006</v>
      </c>
      <c r="M43" s="34">
        <v>9.75571527627675E-4</v>
      </c>
      <c r="N43" s="34">
        <v>26355.616207643401</v>
      </c>
      <c r="O43" s="34">
        <v>1.7184797964013201E-3</v>
      </c>
      <c r="P43" s="34">
        <v>2.7158394381191804E-4</v>
      </c>
      <c r="Q43" s="34">
        <v>1.0220544017959302E-3</v>
      </c>
      <c r="R43" s="34">
        <v>8.5048340153919997E-4</v>
      </c>
      <c r="S43" s="34">
        <v>47359.116003989897</v>
      </c>
      <c r="T43" s="34">
        <v>1.2448121288918198E-3</v>
      </c>
      <c r="U43" s="34">
        <v>2.0497505297799399E-3</v>
      </c>
      <c r="V43" s="34">
        <v>2.7094877239157E-3</v>
      </c>
      <c r="W43" s="34">
        <v>14459.315971836801</v>
      </c>
      <c r="X43" s="34">
        <v>2858.2874427455599</v>
      </c>
      <c r="Y43" s="34">
        <v>7.4644724692271999E-6</v>
      </c>
      <c r="Z43" s="34">
        <v>8.3346299248566192E-6</v>
      </c>
      <c r="AA43" s="34">
        <v>3.2827561462903998E-6</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1.4073475879607673</v>
      </c>
      <c r="D45" s="35">
        <v>1725191.3291864824</v>
      </c>
      <c r="E45" s="35">
        <v>64505.576922450207</v>
      </c>
      <c r="F45" s="35">
        <v>182270.95662629235</v>
      </c>
      <c r="G45" s="35">
        <v>366658.41371336102</v>
      </c>
      <c r="H45" s="35">
        <v>42787.856287250033</v>
      </c>
      <c r="I45" s="35">
        <v>4.7799067102151052E-2</v>
      </c>
      <c r="J45" s="35">
        <v>232505.59554752643</v>
      </c>
      <c r="K45" s="35">
        <v>94755.221039562675</v>
      </c>
      <c r="L45" s="35">
        <v>61958.478968245232</v>
      </c>
      <c r="M45" s="35">
        <v>16049.233940631939</v>
      </c>
      <c r="N45" s="35">
        <v>394894.22900848178</v>
      </c>
      <c r="O45" s="35">
        <v>76214.4466885687</v>
      </c>
      <c r="P45" s="35">
        <v>0.22987757053036614</v>
      </c>
      <c r="Q45" s="35">
        <v>42385.200515510413</v>
      </c>
      <c r="R45" s="35">
        <v>47320.961999381449</v>
      </c>
      <c r="S45" s="35">
        <v>260462.33023382118</v>
      </c>
      <c r="T45" s="35">
        <v>1.2873723741300007</v>
      </c>
      <c r="U45" s="35">
        <v>5.814093099852354E-3</v>
      </c>
      <c r="V45" s="35">
        <v>45229.628171011413</v>
      </c>
      <c r="W45" s="35">
        <v>5247.4904356932439</v>
      </c>
      <c r="X45" s="35">
        <v>59445.083614925519</v>
      </c>
      <c r="Y45" s="35">
        <v>6231.6900491066453</v>
      </c>
      <c r="Z45" s="35">
        <v>1.3182118640320589E-3</v>
      </c>
      <c r="AA45" s="35">
        <v>6.9887977904519176E-4</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8.2853299694605004E-2</v>
      </c>
      <c r="E50" s="34">
        <v>7.02387717239469E-5</v>
      </c>
      <c r="F50" s="34">
        <v>1.6628730756300398E-5</v>
      </c>
      <c r="G50" s="34">
        <v>0</v>
      </c>
      <c r="H50" s="34">
        <v>0</v>
      </c>
      <c r="I50" s="34">
        <v>0</v>
      </c>
      <c r="J50" s="34">
        <v>9.9059835219693999E-6</v>
      </c>
      <c r="K50" s="34">
        <v>2.3675363370816E-5</v>
      </c>
      <c r="L50" s="34">
        <v>6.2994340592445008E-5</v>
      </c>
      <c r="M50" s="34">
        <v>8.6117462949092997E-6</v>
      </c>
      <c r="N50" s="34">
        <v>2.7602377075693798E-3</v>
      </c>
      <c r="O50" s="34">
        <v>2.1740246600175002E-5</v>
      </c>
      <c r="P50" s="34">
        <v>5.31713670975872E-6</v>
      </c>
      <c r="Q50" s="34">
        <v>3.7767963131882904E-6</v>
      </c>
      <c r="R50" s="34">
        <v>6.9679023113233297E-6</v>
      </c>
      <c r="S50" s="34">
        <v>1.0347749941827401E-3</v>
      </c>
      <c r="T50" s="34">
        <v>3.0853105148911502E-4</v>
      </c>
      <c r="U50" s="34">
        <v>5.7739805576056806E-4</v>
      </c>
      <c r="V50" s="34">
        <v>2.10358706877E-5</v>
      </c>
      <c r="W50" s="34">
        <v>6.0753096773004996E-4</v>
      </c>
      <c r="X50" s="34">
        <v>4.2459816468187398E-4</v>
      </c>
      <c r="Y50" s="34">
        <v>2.0463004646466402E-5</v>
      </c>
      <c r="Z50" s="34">
        <v>1.2264175079213401E-6</v>
      </c>
      <c r="AA50" s="34">
        <v>8.7807977702578E-7</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3.2838799769141704E-2</v>
      </c>
      <c r="D52" s="34">
        <v>8.0341610215591995E-4</v>
      </c>
      <c r="E52" s="34">
        <v>1.4995476846556399E-3</v>
      </c>
      <c r="F52" s="34">
        <v>1.4484146045087799E-3</v>
      </c>
      <c r="G52" s="34">
        <v>1.3721775810975501E-3</v>
      </c>
      <c r="H52" s="34">
        <v>1.16981969002362E-3</v>
      </c>
      <c r="I52" s="34">
        <v>1.456571289775E-3</v>
      </c>
      <c r="J52" s="34">
        <v>1.3023764883654402E-3</v>
      </c>
      <c r="K52" s="34">
        <v>1.4313564070271901E-3</v>
      </c>
      <c r="L52" s="34">
        <v>1.5747229197053101E-3</v>
      </c>
      <c r="M52" s="34">
        <v>9.4151406818115903E-4</v>
      </c>
      <c r="N52" s="34">
        <v>1.5038131085927E-3</v>
      </c>
      <c r="O52" s="34">
        <v>1.2816899846388099E-3</v>
      </c>
      <c r="P52" s="34">
        <v>9.6580024052015203E-4</v>
      </c>
      <c r="Q52" s="34">
        <v>8.7443984191724997E-4</v>
      </c>
      <c r="R52" s="34">
        <v>9.5179887817479602E-4</v>
      </c>
      <c r="S52" s="34">
        <v>1.0792408705564201E-3</v>
      </c>
      <c r="T52" s="34">
        <v>8.1089468732483999E-4</v>
      </c>
      <c r="U52" s="34">
        <v>8.2111409468384796E-4</v>
      </c>
      <c r="V52" s="34">
        <v>6.43751703998676E-4</v>
      </c>
      <c r="W52" s="34">
        <v>5.9732946769470801E-4</v>
      </c>
      <c r="X52" s="34">
        <v>4.6051794498509302E-4</v>
      </c>
      <c r="Y52" s="34">
        <v>5.9384189009593306E-4</v>
      </c>
      <c r="Z52" s="34">
        <v>4.5474260445876901E-4</v>
      </c>
      <c r="AA52" s="34">
        <v>6.4061933697020005E-5</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17.739984954895789</v>
      </c>
      <c r="E54" s="34">
        <v>301593.20056247467</v>
      </c>
      <c r="F54" s="34">
        <v>91016.883606912772</v>
      </c>
      <c r="G54" s="34">
        <v>14.6495576807873</v>
      </c>
      <c r="H54" s="34">
        <v>0.13911947138717859</v>
      </c>
      <c r="I54" s="34">
        <v>3736.6507179714386</v>
      </c>
      <c r="J54" s="34">
        <v>219678.50822261701</v>
      </c>
      <c r="K54" s="34">
        <v>21953.658706319107</v>
      </c>
      <c r="L54" s="34">
        <v>1.8206629440710687</v>
      </c>
      <c r="M54" s="34">
        <v>1.5740076612835467E-3</v>
      </c>
      <c r="N54" s="34">
        <v>135134.38725335541</v>
      </c>
      <c r="O54" s="34">
        <v>5150.1585978901412</v>
      </c>
      <c r="P54" s="34">
        <v>4.2164507172408897E-2</v>
      </c>
      <c r="Q54" s="34">
        <v>4.6891273964215765E-3</v>
      </c>
      <c r="R54" s="34">
        <v>1.0497592636602781E-2</v>
      </c>
      <c r="S54" s="34">
        <v>21028.215660709608</v>
      </c>
      <c r="T54" s="34">
        <v>98452.801971696696</v>
      </c>
      <c r="U54" s="34">
        <v>8604.721532025118</v>
      </c>
      <c r="V54" s="34">
        <v>2.5527451565512015E-2</v>
      </c>
      <c r="W54" s="34">
        <v>10468.795156484592</v>
      </c>
      <c r="X54" s="34">
        <v>83005.110177585404</v>
      </c>
      <c r="Y54" s="34">
        <v>1.9591774140565812E-2</v>
      </c>
      <c r="Z54" s="34">
        <v>4.734244146016943E-4</v>
      </c>
      <c r="AA54" s="34">
        <v>5.1575992456829277E-4</v>
      </c>
    </row>
    <row r="55" spans="1:27" x14ac:dyDescent="0.35">
      <c r="A55" s="31" t="s">
        <v>121</v>
      </c>
      <c r="B55" s="31" t="s">
        <v>65</v>
      </c>
      <c r="C55" s="34">
        <v>0.59641289777728113</v>
      </c>
      <c r="D55" s="34">
        <v>1.1101477746052641E-4</v>
      </c>
      <c r="E55" s="34">
        <v>2.3874729055582619E-3</v>
      </c>
      <c r="F55" s="34">
        <v>0.18237226345127378</v>
      </c>
      <c r="G55" s="34">
        <v>0.15312589979182312</v>
      </c>
      <c r="H55" s="34">
        <v>47087.210956084673</v>
      </c>
      <c r="I55" s="34">
        <v>24929.810139820929</v>
      </c>
      <c r="J55" s="34">
        <v>19657.261580477043</v>
      </c>
      <c r="K55" s="34">
        <v>9.5175358975399013E-2</v>
      </c>
      <c r="L55" s="34">
        <v>1.8979157737376687E-2</v>
      </c>
      <c r="M55" s="34">
        <v>1.9989116342487899E-4</v>
      </c>
      <c r="N55" s="34">
        <v>1.8429751886595722E-2</v>
      </c>
      <c r="O55" s="34">
        <v>1.2658590473661142E-4</v>
      </c>
      <c r="P55" s="34">
        <v>3.5179406986080284E-5</v>
      </c>
      <c r="Q55" s="34">
        <v>0.12729070883282581</v>
      </c>
      <c r="R55" s="34">
        <v>9.3843682379433663E-2</v>
      </c>
      <c r="S55" s="34">
        <v>77896.312417252891</v>
      </c>
      <c r="T55" s="34">
        <v>4.0022814930320345E-2</v>
      </c>
      <c r="U55" s="34">
        <v>1.8219030258607321E-3</v>
      </c>
      <c r="V55" s="34">
        <v>2.060879958252309E-4</v>
      </c>
      <c r="W55" s="34">
        <v>5457.9603173437217</v>
      </c>
      <c r="X55" s="34">
        <v>1706.9931195137463</v>
      </c>
      <c r="Y55" s="34">
        <v>1.7009698515991082E-3</v>
      </c>
      <c r="Z55" s="34">
        <v>2.4633505320447249E-5</v>
      </c>
      <c r="AA55" s="34">
        <v>4.9699703539013579E-5</v>
      </c>
    </row>
    <row r="56" spans="1:27" x14ac:dyDescent="0.35">
      <c r="A56" s="31" t="s">
        <v>121</v>
      </c>
      <c r="B56" s="31" t="s">
        <v>34</v>
      </c>
      <c r="C56" s="34">
        <v>0.108940832150501</v>
      </c>
      <c r="D56" s="34">
        <v>2.6998347438826901E-2</v>
      </c>
      <c r="E56" s="34">
        <v>1.2622762073429E-2</v>
      </c>
      <c r="F56" s="34">
        <v>1.4180510876474801E-2</v>
      </c>
      <c r="G56" s="34">
        <v>1.3767821856096001E-2</v>
      </c>
      <c r="H56" s="34">
        <v>39115.4770387432</v>
      </c>
      <c r="I56" s="34">
        <v>3.4482451266359998E-3</v>
      </c>
      <c r="J56" s="34">
        <v>2.0456622058644901E-3</v>
      </c>
      <c r="K56" s="34">
        <v>6.51457757966815E-4</v>
      </c>
      <c r="L56" s="34">
        <v>1.11314388607934E-4</v>
      </c>
      <c r="M56" s="34">
        <v>2.4595104787334399E-5</v>
      </c>
      <c r="N56" s="34">
        <v>1.13519707847225E-5</v>
      </c>
      <c r="O56" s="34">
        <v>4.1774716706449997E-6</v>
      </c>
      <c r="P56" s="34">
        <v>0</v>
      </c>
      <c r="Q56" s="34">
        <v>0</v>
      </c>
      <c r="R56" s="34">
        <v>0</v>
      </c>
      <c r="S56" s="34">
        <v>0</v>
      </c>
      <c r="T56" s="34">
        <v>1.8318055519777499E-6</v>
      </c>
      <c r="U56" s="34">
        <v>2.1397805179567997E-6</v>
      </c>
      <c r="V56" s="34">
        <v>3.4050726492885697E-6</v>
      </c>
      <c r="W56" s="34">
        <v>4.7883512343555799E-4</v>
      </c>
      <c r="X56" s="34">
        <v>3.6529203485978099E-4</v>
      </c>
      <c r="Y56" s="34">
        <v>1.9568755968170801E-4</v>
      </c>
      <c r="Z56" s="34">
        <v>1.08095821039127E-4</v>
      </c>
      <c r="AA56" s="34">
        <v>7.9460090075833594E-5</v>
      </c>
    </row>
    <row r="57" spans="1:27" x14ac:dyDescent="0.35">
      <c r="A57" s="31" t="s">
        <v>121</v>
      </c>
      <c r="B57" s="31" t="s">
        <v>70</v>
      </c>
      <c r="C57" s="34">
        <v>0</v>
      </c>
      <c r="D57" s="34">
        <v>0</v>
      </c>
      <c r="E57" s="34">
        <v>0</v>
      </c>
      <c r="F57" s="34">
        <v>0.80150704344634693</v>
      </c>
      <c r="G57" s="34">
        <v>4.3462887734736597E-2</v>
      </c>
      <c r="H57" s="34">
        <v>0.29696435725907899</v>
      </c>
      <c r="I57" s="34">
        <v>0.95666730600869898</v>
      </c>
      <c r="J57" s="34">
        <v>5.5126337701558506E-4</v>
      </c>
      <c r="K57" s="34">
        <v>0.58633529357416503</v>
      </c>
      <c r="L57" s="34">
        <v>1.11199771483216</v>
      </c>
      <c r="M57" s="34">
        <v>4.8023421443157998E-4</v>
      </c>
      <c r="N57" s="34">
        <v>9.9033556747473899</v>
      </c>
      <c r="O57" s="34">
        <v>1.8645929862253501E-3</v>
      </c>
      <c r="P57" s="34">
        <v>9.2517637765627701E-4</v>
      </c>
      <c r="Q57" s="34">
        <v>7.5030353812275395E-4</v>
      </c>
      <c r="R57" s="34">
        <v>1.29695524964484E-3</v>
      </c>
      <c r="S57" s="34">
        <v>2.4947860913981098E-2</v>
      </c>
      <c r="T57" s="34">
        <v>8.1864210759253903E-3</v>
      </c>
      <c r="U57" s="34">
        <v>1.4323228624503598E-3</v>
      </c>
      <c r="V57" s="34">
        <v>2.2792278444277998E-3</v>
      </c>
      <c r="W57" s="34">
        <v>17912.664491722502</v>
      </c>
      <c r="X57" s="34">
        <v>5.7278659337020796E-3</v>
      </c>
      <c r="Y57" s="34">
        <v>1.3593976339571702E-4</v>
      </c>
      <c r="Z57" s="34">
        <v>8.4717129572449201E-5</v>
      </c>
      <c r="AA57" s="34">
        <v>6.6968528972650689E-5</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0.62925169754642285</v>
      </c>
      <c r="D59" s="35">
        <v>17.823752685470009</v>
      </c>
      <c r="E59" s="35">
        <v>301593.20451973402</v>
      </c>
      <c r="F59" s="35">
        <v>91017.06744421956</v>
      </c>
      <c r="G59" s="35">
        <v>14.804055758160221</v>
      </c>
      <c r="H59" s="35">
        <v>47087.35124537575</v>
      </c>
      <c r="I59" s="35">
        <v>28666.462314363656</v>
      </c>
      <c r="J59" s="35">
        <v>239335.7711153765</v>
      </c>
      <c r="K59" s="35">
        <v>21953.755336709855</v>
      </c>
      <c r="L59" s="35">
        <v>1.8412798190687432</v>
      </c>
      <c r="M59" s="35">
        <v>2.7240246391844938E-3</v>
      </c>
      <c r="N59" s="35">
        <v>135134.4099471581</v>
      </c>
      <c r="O59" s="35">
        <v>5150.1600279062768</v>
      </c>
      <c r="P59" s="35">
        <v>4.3170803956624884E-2</v>
      </c>
      <c r="Q59" s="35">
        <v>0.13285805286747782</v>
      </c>
      <c r="R59" s="35">
        <v>0.10530004179652257</v>
      </c>
      <c r="S59" s="35">
        <v>98924.530191978367</v>
      </c>
      <c r="T59" s="35">
        <v>98452.843113937372</v>
      </c>
      <c r="U59" s="35">
        <v>8604.7247524402937</v>
      </c>
      <c r="V59" s="35">
        <v>2.6398327136023622E-2</v>
      </c>
      <c r="W59" s="35">
        <v>15926.756678688747</v>
      </c>
      <c r="X59" s="35">
        <v>84712.104182215262</v>
      </c>
      <c r="Y59" s="35">
        <v>2.1907048886907317E-2</v>
      </c>
      <c r="Z59" s="35">
        <v>9.5402694188883187E-4</v>
      </c>
      <c r="AA59" s="35">
        <v>6.3039964158135208E-4</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7.4322126946982398E-2</v>
      </c>
      <c r="E64" s="34">
        <v>1.4244716540480002E-4</v>
      </c>
      <c r="F64" s="34">
        <v>1.5632764824144998E-5</v>
      </c>
      <c r="G64" s="34">
        <v>0</v>
      </c>
      <c r="H64" s="34">
        <v>0</v>
      </c>
      <c r="I64" s="34">
        <v>0</v>
      </c>
      <c r="J64" s="34">
        <v>8.9478057309915896E-6</v>
      </c>
      <c r="K64" s="34">
        <v>1.46898390374388E-5</v>
      </c>
      <c r="L64" s="34">
        <v>2.6166488867239801E-5</v>
      </c>
      <c r="M64" s="34">
        <v>1.0471650056323801E-5</v>
      </c>
      <c r="N64" s="34">
        <v>2.476345785956E-3</v>
      </c>
      <c r="O64" s="34">
        <v>5.7230920738396895E-5</v>
      </c>
      <c r="P64" s="34">
        <v>1.1195498626815299E-5</v>
      </c>
      <c r="Q64" s="34">
        <v>4.9142759721398902E-6</v>
      </c>
      <c r="R64" s="34">
        <v>9.2521976021059195E-6</v>
      </c>
      <c r="S64" s="34">
        <v>1.5252512589516601E-3</v>
      </c>
      <c r="T64" s="34">
        <v>1.5707475987456E-4</v>
      </c>
      <c r="U64" s="34">
        <v>3.9803295776159902E-4</v>
      </c>
      <c r="V64" s="34">
        <v>2.30124433390207E-5</v>
      </c>
      <c r="W64" s="34">
        <v>7.2925915733166008E-4</v>
      </c>
      <c r="X64" s="34">
        <v>5.1470383327799601E-4</v>
      </c>
      <c r="Y64" s="34">
        <v>4.5514043958425001E-4</v>
      </c>
      <c r="Z64" s="34">
        <v>2.9049525657644899E-6</v>
      </c>
      <c r="AA64" s="34">
        <v>6.8129306966379897E-7</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3.28935569181475E-2</v>
      </c>
      <c r="D66" s="34">
        <v>7.7044102590282499E-4</v>
      </c>
      <c r="E66" s="34">
        <v>2.8868413757632003E-3</v>
      </c>
      <c r="F66" s="34">
        <v>5.069400488945091E-4</v>
      </c>
      <c r="G66" s="34">
        <v>1.1134145990496301E-3</v>
      </c>
      <c r="H66" s="34">
        <v>1.08231109756285E-3</v>
      </c>
      <c r="I66" s="34">
        <v>1.4113529820523E-3</v>
      </c>
      <c r="J66" s="34">
        <v>1.3661856328214702E-3</v>
      </c>
      <c r="K66" s="34">
        <v>1.3892806966118501E-3</v>
      </c>
      <c r="L66" s="34">
        <v>1.47261312192263E-3</v>
      </c>
      <c r="M66" s="34">
        <v>1.0420009774650002E-3</v>
      </c>
      <c r="N66" s="34">
        <v>1.4470829604832001E-3</v>
      </c>
      <c r="O66" s="34">
        <v>1.2532844343507098E-3</v>
      </c>
      <c r="P66" s="34">
        <v>1.0382864695554299E-3</v>
      </c>
      <c r="Q66" s="34">
        <v>9.18071734261E-4</v>
      </c>
      <c r="R66" s="34">
        <v>9.5835513931441995E-4</v>
      </c>
      <c r="S66" s="34">
        <v>1.2336552000518498E-3</v>
      </c>
      <c r="T66" s="34">
        <v>6.9721938302050996E-4</v>
      </c>
      <c r="U66" s="34">
        <v>8.6326393532816005E-4</v>
      </c>
      <c r="V66" s="34">
        <v>6.4234979562378404E-4</v>
      </c>
      <c r="W66" s="34">
        <v>6.7453047392650005E-4</v>
      </c>
      <c r="X66" s="34">
        <v>4.1809618129275302E-4</v>
      </c>
      <c r="Y66" s="34">
        <v>9.4156481523666007E-4</v>
      </c>
      <c r="Z66" s="34">
        <v>34.854112392825598</v>
      </c>
      <c r="AA66" s="34">
        <v>6.6291795488478299E-6</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303438.0990842043</v>
      </c>
      <c r="E68" s="34">
        <v>44835.343053647877</v>
      </c>
      <c r="F68" s="34">
        <v>162985.72785760215</v>
      </c>
      <c r="G68" s="34">
        <v>7.8853353149795427E-2</v>
      </c>
      <c r="H68" s="34">
        <v>0.66305944888890567</v>
      </c>
      <c r="I68" s="34">
        <v>2.9203557617088031E-2</v>
      </c>
      <c r="J68" s="34">
        <v>99572.647706557298</v>
      </c>
      <c r="K68" s="34">
        <v>86982.775882382528</v>
      </c>
      <c r="L68" s="34">
        <v>1.0662162932583079</v>
      </c>
      <c r="M68" s="34">
        <v>4.0402846362430789E-3</v>
      </c>
      <c r="N68" s="34">
        <v>29339.232302961311</v>
      </c>
      <c r="O68" s="34">
        <v>0.36551404458963838</v>
      </c>
      <c r="P68" s="34">
        <v>5.6870399465923432E-3</v>
      </c>
      <c r="Q68" s="34">
        <v>4.9731337652936473E-3</v>
      </c>
      <c r="R68" s="34">
        <v>9.2106686778365143E-3</v>
      </c>
      <c r="S68" s="34">
        <v>37868.932179872128</v>
      </c>
      <c r="T68" s="34">
        <v>29283.266595052857</v>
      </c>
      <c r="U68" s="34">
        <v>2478.7839781190728</v>
      </c>
      <c r="V68" s="34">
        <v>7.7988173478639412E-3</v>
      </c>
      <c r="W68" s="34">
        <v>1.7380197857806434</v>
      </c>
      <c r="X68" s="34">
        <v>11038.503064032315</v>
      </c>
      <c r="Y68" s="34">
        <v>6.9984726010423559</v>
      </c>
      <c r="Z68" s="34">
        <v>5.5570242225775526E-3</v>
      </c>
      <c r="AA68" s="34">
        <v>1.8296442211391793E-3</v>
      </c>
    </row>
    <row r="69" spans="1:27" x14ac:dyDescent="0.35">
      <c r="A69" s="31" t="s">
        <v>122</v>
      </c>
      <c r="B69" s="31" t="s">
        <v>65</v>
      </c>
      <c r="C69" s="34">
        <v>2.7176903435792679</v>
      </c>
      <c r="D69" s="34">
        <v>4.5543744166509474E-4</v>
      </c>
      <c r="E69" s="34">
        <v>1.7744048227350186E-2</v>
      </c>
      <c r="F69" s="34">
        <v>1.6526938548944801E-2</v>
      </c>
      <c r="G69" s="34">
        <v>1.6613746375173286</v>
      </c>
      <c r="H69" s="34">
        <v>81273.88297340447</v>
      </c>
      <c r="I69" s="34">
        <v>36937.055038357226</v>
      </c>
      <c r="J69" s="34">
        <v>6.6621095218284979E-2</v>
      </c>
      <c r="K69" s="34">
        <v>2.2733142868850566E-2</v>
      </c>
      <c r="L69" s="34">
        <v>3.5913445344007394E-2</v>
      </c>
      <c r="M69" s="34">
        <v>4.549427866385063E-4</v>
      </c>
      <c r="N69" s="34">
        <v>0.44329742004904404</v>
      </c>
      <c r="O69" s="34">
        <v>2.652722920514538E-3</v>
      </c>
      <c r="P69" s="34">
        <v>9.0661461770132816E-4</v>
      </c>
      <c r="Q69" s="34">
        <v>2.342755729398997E-4</v>
      </c>
      <c r="R69" s="34">
        <v>5.0087476714938406E-4</v>
      </c>
      <c r="S69" s="34">
        <v>6.5026934363534725E-2</v>
      </c>
      <c r="T69" s="34">
        <v>4.5824989941944887E-2</v>
      </c>
      <c r="U69" s="34">
        <v>0.14972609864793207</v>
      </c>
      <c r="V69" s="34">
        <v>5.5945213701204229E-3</v>
      </c>
      <c r="W69" s="34">
        <v>7.7648684977468907E-2</v>
      </c>
      <c r="X69" s="34">
        <v>6254.4544011861199</v>
      </c>
      <c r="Y69" s="34">
        <v>85.999230223316303</v>
      </c>
      <c r="Z69" s="34">
        <v>8.2520405927567712E-5</v>
      </c>
      <c r="AA69" s="34">
        <v>7.0252246054679281E-5</v>
      </c>
    </row>
    <row r="70" spans="1:27" x14ac:dyDescent="0.35">
      <c r="A70" s="31" t="s">
        <v>122</v>
      </c>
      <c r="B70" s="31" t="s">
        <v>34</v>
      </c>
      <c r="C70" s="34">
        <v>0.11195800222555199</v>
      </c>
      <c r="D70" s="34">
        <v>2.5370869655374998E-2</v>
      </c>
      <c r="E70" s="34">
        <v>1.9648817138094198E-2</v>
      </c>
      <c r="F70" s="34">
        <v>2.8038307173991498E-3</v>
      </c>
      <c r="G70" s="34">
        <v>1.562830556971E-2</v>
      </c>
      <c r="H70" s="34">
        <v>59629.464486248798</v>
      </c>
      <c r="I70" s="34">
        <v>6.3596971784103404E-3</v>
      </c>
      <c r="J70" s="34">
        <v>2.88990474855538E-3</v>
      </c>
      <c r="K70" s="34">
        <v>1.47616646237643E-3</v>
      </c>
      <c r="L70" s="34">
        <v>4.2154777903122596E-4</v>
      </c>
      <c r="M70" s="34">
        <v>1.05350284562992E-4</v>
      </c>
      <c r="N70" s="34">
        <v>2.6915235920768997E-5</v>
      </c>
      <c r="O70" s="34">
        <v>6.8552124396729998E-6</v>
      </c>
      <c r="P70" s="34">
        <v>3.6141024905665098E-6</v>
      </c>
      <c r="Q70" s="34">
        <v>0</v>
      </c>
      <c r="R70" s="34">
        <v>0</v>
      </c>
      <c r="S70" s="34">
        <v>2.2312891042175998E-6</v>
      </c>
      <c r="T70" s="34">
        <v>2.7024077293829001E-6</v>
      </c>
      <c r="U70" s="34">
        <v>4.8802014695921002E-6</v>
      </c>
      <c r="V70" s="34">
        <v>2.7371044843018802E-6</v>
      </c>
      <c r="W70" s="34">
        <v>7.6930643848739904E-4</v>
      </c>
      <c r="X70" s="34">
        <v>1.06777143184936E-3</v>
      </c>
      <c r="Y70" s="34">
        <v>3.6982925038774001E-4</v>
      </c>
      <c r="Z70" s="34">
        <v>9.8458342367250894E-5</v>
      </c>
      <c r="AA70" s="34">
        <v>1.3401237228406301E-4</v>
      </c>
    </row>
    <row r="71" spans="1:27" x14ac:dyDescent="0.35">
      <c r="A71" s="31" t="s">
        <v>122</v>
      </c>
      <c r="B71" s="31" t="s">
        <v>70</v>
      </c>
      <c r="C71" s="34">
        <v>0</v>
      </c>
      <c r="D71" s="34">
        <v>0</v>
      </c>
      <c r="E71" s="34">
        <v>0</v>
      </c>
      <c r="F71" s="34">
        <v>0.333220976302946</v>
      </c>
      <c r="G71" s="34">
        <v>5.7544653781157994E-3</v>
      </c>
      <c r="H71" s="34">
        <v>5.3008728175367899E-2</v>
      </c>
      <c r="I71" s="34">
        <v>7.6629737913142093E-2</v>
      </c>
      <c r="J71" s="34">
        <v>4.0299545408602E-3</v>
      </c>
      <c r="K71" s="34">
        <v>4.9814951053535901E-2</v>
      </c>
      <c r="L71" s="34">
        <v>5.6516763708417898E-2</v>
      </c>
      <c r="M71" s="34">
        <v>1.2013687375552599E-3</v>
      </c>
      <c r="N71" s="34">
        <v>0.13946418160184801</v>
      </c>
      <c r="O71" s="34">
        <v>2.3917440442427899E-3</v>
      </c>
      <c r="P71" s="34">
        <v>5.2271608592474909E-4</v>
      </c>
      <c r="Q71" s="34">
        <v>7.6778502588154994E-4</v>
      </c>
      <c r="R71" s="34">
        <v>1.57734013944416E-3</v>
      </c>
      <c r="S71" s="34">
        <v>4.3990537089043998E-2</v>
      </c>
      <c r="T71" s="34">
        <v>5.0215174735912995E-3</v>
      </c>
      <c r="U71" s="34">
        <v>1.3186211037758999E-2</v>
      </c>
      <c r="V71" s="34">
        <v>1.1911594673637699E-2</v>
      </c>
      <c r="W71" s="34">
        <v>6.3810113644560004E-2</v>
      </c>
      <c r="X71" s="34">
        <v>6.8495047251296792E-2</v>
      </c>
      <c r="Y71" s="34">
        <v>7.7344923335254592E-5</v>
      </c>
      <c r="Z71" s="34">
        <v>0.13858651308707901</v>
      </c>
      <c r="AA71" s="34">
        <v>7.8999982928045591E-5</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2.7505839004974155</v>
      </c>
      <c r="D73" s="35">
        <v>303438.1746322097</v>
      </c>
      <c r="E73" s="35">
        <v>44835.363826984649</v>
      </c>
      <c r="F73" s="35">
        <v>162985.74490711352</v>
      </c>
      <c r="G73" s="35">
        <v>1.7413414052661738</v>
      </c>
      <c r="H73" s="35">
        <v>81274.54711516446</v>
      </c>
      <c r="I73" s="35">
        <v>36937.085653267823</v>
      </c>
      <c r="J73" s="35">
        <v>99572.71570278595</v>
      </c>
      <c r="K73" s="35">
        <v>86982.800019495946</v>
      </c>
      <c r="L73" s="35">
        <v>1.1036285182131051</v>
      </c>
      <c r="M73" s="35">
        <v>5.5477000504029084E-3</v>
      </c>
      <c r="N73" s="35">
        <v>29339.679523810108</v>
      </c>
      <c r="O73" s="35">
        <v>0.36947728286524201</v>
      </c>
      <c r="P73" s="35">
        <v>7.6431365324759167E-3</v>
      </c>
      <c r="Q73" s="35">
        <v>6.1303953484666864E-3</v>
      </c>
      <c r="R73" s="35">
        <v>1.0679150781902425E-2</v>
      </c>
      <c r="S73" s="35">
        <v>37868.999965712945</v>
      </c>
      <c r="T73" s="35">
        <v>29283.313274336942</v>
      </c>
      <c r="U73" s="35">
        <v>2478.9349655146139</v>
      </c>
      <c r="V73" s="35">
        <v>1.4058700956947168E-2</v>
      </c>
      <c r="W73" s="35">
        <v>1.8170722603893705</v>
      </c>
      <c r="X73" s="35">
        <v>17292.958398018447</v>
      </c>
      <c r="Y73" s="35">
        <v>92.999099529613474</v>
      </c>
      <c r="Z73" s="35">
        <v>34.859754842406666</v>
      </c>
      <c r="AA73" s="35">
        <v>1.9072069398123701E-3</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collapsed="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3.4540938664192701E-2</v>
      </c>
      <c r="E78" s="34">
        <v>1.04993216652669E-2</v>
      </c>
      <c r="F78" s="34">
        <v>1.2757772859289499E-5</v>
      </c>
      <c r="G78" s="34">
        <v>0</v>
      </c>
      <c r="H78" s="34">
        <v>2.1687903003703002E-5</v>
      </c>
      <c r="I78" s="34">
        <v>1.49015643526983E-5</v>
      </c>
      <c r="J78" s="34">
        <v>5.1224763969928994E-3</v>
      </c>
      <c r="K78" s="34">
        <v>2.4487135331505597E-3</v>
      </c>
      <c r="L78" s="34">
        <v>4.8660206906814699E-3</v>
      </c>
      <c r="M78" s="34">
        <v>1.1310137661012799E-5</v>
      </c>
      <c r="N78" s="34">
        <v>2.6646575407920699E-3</v>
      </c>
      <c r="O78" s="34">
        <v>1.40328295124767E-5</v>
      </c>
      <c r="P78" s="34">
        <v>4.4654541969135997E-6</v>
      </c>
      <c r="Q78" s="34">
        <v>0</v>
      </c>
      <c r="R78" s="34">
        <v>5.5892470825615999E-6</v>
      </c>
      <c r="S78" s="34">
        <v>5.4466405036361997E-5</v>
      </c>
      <c r="T78" s="34">
        <v>2.4649843477399001E-5</v>
      </c>
      <c r="U78" s="34">
        <v>8.0773457701419906E-4</v>
      </c>
      <c r="V78" s="34">
        <v>6.4477077645928001E-6</v>
      </c>
      <c r="W78" s="34">
        <v>1.1201472955759E-4</v>
      </c>
      <c r="X78" s="34">
        <v>1.8310858704423998E-4</v>
      </c>
      <c r="Y78" s="34">
        <v>1.10419100387799E-4</v>
      </c>
      <c r="Z78" s="34">
        <v>3.9745717581126294E-6</v>
      </c>
      <c r="AA78" s="34">
        <v>2.4758479450535001E-6</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3.3367823265744001E-2</v>
      </c>
      <c r="D80" s="34">
        <v>1.9597545301809199E-4</v>
      </c>
      <c r="E80" s="34">
        <v>1.85750877107172E-3</v>
      </c>
      <c r="F80" s="34">
        <v>1.4248152126967299E-3</v>
      </c>
      <c r="G80" s="34">
        <v>9.2102122593098904E-4</v>
      </c>
      <c r="H80" s="34">
        <v>1.4820619530862399E-3</v>
      </c>
      <c r="I80" s="34">
        <v>1.5074622007930701E-3</v>
      </c>
      <c r="J80" s="34">
        <v>1.80161918331975E-3</v>
      </c>
      <c r="K80" s="34">
        <v>1.4865520735885601E-3</v>
      </c>
      <c r="L80" s="34">
        <v>1.7077527684300799E-3</v>
      </c>
      <c r="M80" s="34">
        <v>1.0496640143553199E-3</v>
      </c>
      <c r="N80" s="34">
        <v>1.57449450762324E-3</v>
      </c>
      <c r="O80" s="34">
        <v>1.3220412985826199E-3</v>
      </c>
      <c r="P80" s="34">
        <v>9.4732547283652498E-4</v>
      </c>
      <c r="Q80" s="34">
        <v>9.0730824296319796E-4</v>
      </c>
      <c r="R80" s="34">
        <v>9.8533041152981996E-4</v>
      </c>
      <c r="S80" s="34">
        <v>1.08719798755399E-3</v>
      </c>
      <c r="T80" s="34">
        <v>7.9049934590440501E-4</v>
      </c>
      <c r="U80" s="34">
        <v>8.789553295599291E-4</v>
      </c>
      <c r="V80" s="34">
        <v>6.1510698978784991E-4</v>
      </c>
      <c r="W80" s="34">
        <v>6.0794464463294394E-4</v>
      </c>
      <c r="X80" s="34">
        <v>4.7458648864837397E-4</v>
      </c>
      <c r="Y80" s="34">
        <v>4.9111747224831197E-4</v>
      </c>
      <c r="Z80" s="34">
        <v>4.85826031892565E-4</v>
      </c>
      <c r="AA80" s="34">
        <v>5.6035978605270903E-5</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60290.220654272227</v>
      </c>
      <c r="E82" s="34">
        <v>167391.20678292666</v>
      </c>
      <c r="F82" s="34">
        <v>5.1925002921085726E-3</v>
      </c>
      <c r="G82" s="34">
        <v>2.4338873247304136E-3</v>
      </c>
      <c r="H82" s="34">
        <v>47503.992137990776</v>
      </c>
      <c r="I82" s="34">
        <v>43627.541776876446</v>
      </c>
      <c r="J82" s="34">
        <v>85673.242441552051</v>
      </c>
      <c r="K82" s="34">
        <v>55358.680978964505</v>
      </c>
      <c r="L82" s="34">
        <v>60360.065747283952</v>
      </c>
      <c r="M82" s="34">
        <v>9.6321391376122823E-3</v>
      </c>
      <c r="N82" s="34">
        <v>79225.590823288992</v>
      </c>
      <c r="O82" s="34">
        <v>5.499204310393753E-3</v>
      </c>
      <c r="P82" s="34">
        <v>1.4200777642742538E-3</v>
      </c>
      <c r="Q82" s="34">
        <v>8.039006730793148E-4</v>
      </c>
      <c r="R82" s="34">
        <v>1.9090285800968606E-3</v>
      </c>
      <c r="S82" s="34">
        <v>6870.2716755846232</v>
      </c>
      <c r="T82" s="34">
        <v>12869.621269734709</v>
      </c>
      <c r="U82" s="34">
        <v>10921.385241737144</v>
      </c>
      <c r="V82" s="34">
        <v>4.2079952362992411E-4</v>
      </c>
      <c r="W82" s="34">
        <v>2.0086612777044164E-3</v>
      </c>
      <c r="X82" s="34">
        <v>1.705047738761389E-3</v>
      </c>
      <c r="Y82" s="34">
        <v>6.1185950771071057E-4</v>
      </c>
      <c r="Z82" s="34">
        <v>2.9651337140999319E-4</v>
      </c>
      <c r="AA82" s="34">
        <v>4.0289850562449844E-4</v>
      </c>
    </row>
    <row r="83" spans="1:27" x14ac:dyDescent="0.35">
      <c r="A83" s="31" t="s">
        <v>123</v>
      </c>
      <c r="B83" s="31" t="s">
        <v>65</v>
      </c>
      <c r="C83" s="34">
        <v>0.180403921077153</v>
      </c>
      <c r="D83" s="34">
        <v>2.1842956273204799E-5</v>
      </c>
      <c r="E83" s="34">
        <v>8.4772929984959993E-5</v>
      </c>
      <c r="F83" s="34">
        <v>1.5139489346041298E-4</v>
      </c>
      <c r="G83" s="34">
        <v>8.35310407091354E-5</v>
      </c>
      <c r="H83" s="34">
        <v>0.69695951927711997</v>
      </c>
      <c r="I83" s="34">
        <v>3.1421908410968702E-2</v>
      </c>
      <c r="J83" s="34">
        <v>1.153975474113E-3</v>
      </c>
      <c r="K83" s="34">
        <v>1.3426431057277598E-4</v>
      </c>
      <c r="L83" s="34">
        <v>1.93310571938688E-3</v>
      </c>
      <c r="M83" s="34">
        <v>9.32495765737499E-4</v>
      </c>
      <c r="N83" s="34">
        <v>1.2491295312295798</v>
      </c>
      <c r="O83" s="34">
        <v>4.7911949381063899E-5</v>
      </c>
      <c r="P83" s="34">
        <v>1.4631121422908099E-5</v>
      </c>
      <c r="Q83" s="34">
        <v>1.33464415855686E-5</v>
      </c>
      <c r="R83" s="34">
        <v>3.4769365505821402E-5</v>
      </c>
      <c r="S83" s="34">
        <v>6464.985984039</v>
      </c>
      <c r="T83" s="34">
        <v>1.0396042826047999E-2</v>
      </c>
      <c r="U83" s="34">
        <v>8.3537827423399002E-3</v>
      </c>
      <c r="V83" s="34">
        <v>2.7780668049313102E-6</v>
      </c>
      <c r="W83" s="34">
        <v>2.9512033245757499E-6</v>
      </c>
      <c r="X83" s="34">
        <v>2.7055177779005703E-6</v>
      </c>
      <c r="Y83" s="34">
        <v>2.2918986227623202E-6</v>
      </c>
      <c r="Z83" s="34">
        <v>1.9311540487843102E-6</v>
      </c>
      <c r="AA83" s="34">
        <v>1.74973023316034E-6</v>
      </c>
    </row>
    <row r="84" spans="1:27" x14ac:dyDescent="0.35">
      <c r="A84" s="31" t="s">
        <v>123</v>
      </c>
      <c r="B84" s="31" t="s">
        <v>34</v>
      </c>
      <c r="C84" s="34">
        <v>9.9051773369449411E-2</v>
      </c>
      <c r="D84" s="34">
        <v>2.71828467843983E-2</v>
      </c>
      <c r="E84" s="34">
        <v>9.4749116884627511E-3</v>
      </c>
      <c r="F84" s="34">
        <v>7.7307298056222004E-3</v>
      </c>
      <c r="G84" s="34">
        <v>1.6493366201817999E-2</v>
      </c>
      <c r="H84" s="34">
        <v>0.46289504282342803</v>
      </c>
      <c r="I84" s="34">
        <v>3.7065308508768199E-2</v>
      </c>
      <c r="J84" s="34">
        <v>1.2761172823643301</v>
      </c>
      <c r="K84" s="34">
        <v>7.3829081759140295E-3</v>
      </c>
      <c r="L84" s="34">
        <v>1.59026938556616E-3</v>
      </c>
      <c r="M84" s="34">
        <v>6.8583094391048006E-4</v>
      </c>
      <c r="N84" s="34">
        <v>6.2226206742815898E-5</v>
      </c>
      <c r="O84" s="34">
        <v>8.6116133110820398E-6</v>
      </c>
      <c r="P84" s="34">
        <v>3.9926847917503504E-6</v>
      </c>
      <c r="Q84" s="34">
        <v>0</v>
      </c>
      <c r="R84" s="34">
        <v>0</v>
      </c>
      <c r="S84" s="34">
        <v>2.5304172583361697E-6</v>
      </c>
      <c r="T84" s="34">
        <v>2.7839577604355901E-6</v>
      </c>
      <c r="U84" s="34">
        <v>3.8220550957618101E-6</v>
      </c>
      <c r="V84" s="34">
        <v>2.8526295787123901E-5</v>
      </c>
      <c r="W84" s="34">
        <v>3.9160684521846002E-4</v>
      </c>
      <c r="X84" s="34">
        <v>3.4728700163445602E-4</v>
      </c>
      <c r="Y84" s="34">
        <v>4.9471620868099899E-4</v>
      </c>
      <c r="Z84" s="34">
        <v>8.7575320998388E-5</v>
      </c>
      <c r="AA84" s="34">
        <v>9.8585960291096999E-5</v>
      </c>
    </row>
    <row r="85" spans="1:27" x14ac:dyDescent="0.35">
      <c r="A85" s="31" t="s">
        <v>123</v>
      </c>
      <c r="B85" s="31" t="s">
        <v>70</v>
      </c>
      <c r="C85" s="34">
        <v>0</v>
      </c>
      <c r="D85" s="34">
        <v>0</v>
      </c>
      <c r="E85" s="34">
        <v>0</v>
      </c>
      <c r="F85" s="34">
        <v>0.47220483009546899</v>
      </c>
      <c r="G85" s="34">
        <v>4.3535413509274397E-3</v>
      </c>
      <c r="H85" s="34">
        <v>1.7426182860745799E-2</v>
      </c>
      <c r="I85" s="34">
        <v>2.68983428813022E-2</v>
      </c>
      <c r="J85" s="34">
        <v>0.64278381017060993</v>
      </c>
      <c r="K85" s="34">
        <v>0.281214833484772</v>
      </c>
      <c r="L85" s="34">
        <v>13685.829379836799</v>
      </c>
      <c r="M85" s="34">
        <v>3.4358133670653597E-3</v>
      </c>
      <c r="N85" s="34">
        <v>2402.4722904499604</v>
      </c>
      <c r="O85" s="34">
        <v>1.4889195096897401E-3</v>
      </c>
      <c r="P85" s="34">
        <v>1.0460412394872E-3</v>
      </c>
      <c r="Q85" s="34">
        <v>5.9607401382614405E-4</v>
      </c>
      <c r="R85" s="34">
        <v>8.5242691430949204E-4</v>
      </c>
      <c r="S85" s="34">
        <v>6.3293066649139501E-3</v>
      </c>
      <c r="T85" s="34">
        <v>3.0608322339381101E-3</v>
      </c>
      <c r="U85" s="34">
        <v>3.9731541819259799E-3</v>
      </c>
      <c r="V85" s="34">
        <v>7.7387112242940502E-4</v>
      </c>
      <c r="W85" s="34">
        <v>1.3560473335804599E-2</v>
      </c>
      <c r="X85" s="34">
        <v>1.20720104920112E-2</v>
      </c>
      <c r="Y85" s="34">
        <v>3.9419578415584E-4</v>
      </c>
      <c r="Z85" s="34">
        <v>1.48627992450967E-4</v>
      </c>
      <c r="AA85" s="34">
        <v>5.5843500949504E-5</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0.213771744342897</v>
      </c>
      <c r="D87" s="35">
        <v>60290.255413029299</v>
      </c>
      <c r="E87" s="35">
        <v>167391.21922453004</v>
      </c>
      <c r="F87" s="35">
        <v>6.7814681711250054E-3</v>
      </c>
      <c r="G87" s="35">
        <v>3.4384395913705378E-3</v>
      </c>
      <c r="H87" s="35">
        <v>47504.690601259914</v>
      </c>
      <c r="I87" s="35">
        <v>43627.574721148623</v>
      </c>
      <c r="J87" s="35">
        <v>85673.250519623107</v>
      </c>
      <c r="K87" s="35">
        <v>55358.685048494423</v>
      </c>
      <c r="L87" s="35">
        <v>60360.074254163133</v>
      </c>
      <c r="M87" s="35">
        <v>1.1625609055366115E-2</v>
      </c>
      <c r="N87" s="35">
        <v>79226.844191972283</v>
      </c>
      <c r="O87" s="35">
        <v>6.8831903878699132E-3</v>
      </c>
      <c r="P87" s="35">
        <v>2.3864998127306005E-3</v>
      </c>
      <c r="Q87" s="35">
        <v>1.7245553576280815E-3</v>
      </c>
      <c r="R87" s="35">
        <v>2.9347176042150633E-3</v>
      </c>
      <c r="S87" s="35">
        <v>13335.258801288015</v>
      </c>
      <c r="T87" s="35">
        <v>12869.632480926724</v>
      </c>
      <c r="U87" s="35">
        <v>10921.395282209793</v>
      </c>
      <c r="V87" s="35">
        <v>1.0451322879872981E-3</v>
      </c>
      <c r="W87" s="35">
        <v>2.7315718552195262E-3</v>
      </c>
      <c r="X87" s="35">
        <v>2.3654483322319035E-3</v>
      </c>
      <c r="Y87" s="35">
        <v>1.2156879789695838E-3</v>
      </c>
      <c r="Z87" s="35">
        <v>7.8824512910945503E-4</v>
      </c>
      <c r="AA87" s="35">
        <v>4.6316006240798319E-4</v>
      </c>
    </row>
  </sheetData>
  <sheetProtection algorithmName="SHA-512" hashValue="nzT6A2SLoOnOBwlDsb1/my+FxzMua7tD8hE5klOM5GhIgSO10urPnPWVCVxeZp8JWzWRvmUAcaYO+v8iIyJrHQ==" saltValue="0wVNhJtZ8Azm4LpjHt2FkQ==" spinCount="100000" sheet="1" objects="1" scenarios="1"/>
  <mergeCells count="7">
    <mergeCell ref="A87:B87"/>
    <mergeCell ref="B2:V3"/>
    <mergeCell ref="A17:B17"/>
    <mergeCell ref="A31:B31"/>
    <mergeCell ref="A45:B45"/>
    <mergeCell ref="A59:B59"/>
    <mergeCell ref="A73:B7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E600"/>
  </sheetPr>
  <dimension ref="A1:E24"/>
  <sheetViews>
    <sheetView showGridLines="0" zoomScaleNormal="100" workbookViewId="0"/>
  </sheetViews>
  <sheetFormatPr defaultColWidth="9.1796875" defaultRowHeight="14.5" x14ac:dyDescent="0.35"/>
  <cols>
    <col min="1" max="1" width="9.1796875" customWidth="1"/>
    <col min="2" max="2" width="100.7265625" customWidth="1"/>
    <col min="3" max="3" width="9.1796875" customWidth="1"/>
  </cols>
  <sheetData>
    <row r="1" spans="1:5" x14ac:dyDescent="0.35">
      <c r="A1" s="2" t="s">
        <v>1</v>
      </c>
    </row>
    <row r="3" spans="1:5" ht="72.5" x14ac:dyDescent="0.35">
      <c r="A3" s="3"/>
      <c r="B3" s="4" t="s">
        <v>2</v>
      </c>
      <c r="D3" s="5"/>
      <c r="E3" s="5"/>
    </row>
    <row r="4" spans="1:5" ht="87" x14ac:dyDescent="0.35">
      <c r="A4" s="3"/>
      <c r="B4" s="4" t="s">
        <v>155</v>
      </c>
    </row>
    <row r="5" spans="1:5" ht="58" x14ac:dyDescent="0.35">
      <c r="A5" s="3"/>
      <c r="B5" s="4" t="s">
        <v>3</v>
      </c>
    </row>
    <row r="6" spans="1:5" ht="72.5" x14ac:dyDescent="0.35">
      <c r="A6" s="3"/>
      <c r="B6" s="4" t="s">
        <v>4</v>
      </c>
    </row>
    <row r="7" spans="1:5" ht="58" x14ac:dyDescent="0.35">
      <c r="A7" s="3"/>
      <c r="B7" s="4" t="s">
        <v>5</v>
      </c>
    </row>
    <row r="8" spans="1:5" ht="58" x14ac:dyDescent="0.35">
      <c r="A8" s="3"/>
      <c r="B8" s="4" t="s">
        <v>6</v>
      </c>
    </row>
    <row r="9" spans="1:5" ht="58" x14ac:dyDescent="0.35">
      <c r="A9" s="3"/>
      <c r="B9" s="4" t="s">
        <v>7</v>
      </c>
    </row>
    <row r="10" spans="1:5" ht="72.5" x14ac:dyDescent="0.35">
      <c r="A10" s="3"/>
      <c r="B10" s="4" t="s">
        <v>8</v>
      </c>
    </row>
    <row r="11" spans="1:5" ht="116" x14ac:dyDescent="0.35">
      <c r="A11" s="3"/>
      <c r="B11" s="4" t="s">
        <v>9</v>
      </c>
    </row>
    <row r="12" spans="1:5" ht="58" x14ac:dyDescent="0.35">
      <c r="A12" s="3"/>
      <c r="B12" s="4" t="s">
        <v>10</v>
      </c>
    </row>
    <row r="13" spans="1:5" ht="119.25" customHeight="1" x14ac:dyDescent="0.35">
      <c r="A13" s="3"/>
      <c r="B13" s="4" t="s">
        <v>11</v>
      </c>
    </row>
    <row r="14" spans="1:5" ht="87" x14ac:dyDescent="0.35">
      <c r="A14" s="3"/>
      <c r="B14" s="4" t="s">
        <v>12</v>
      </c>
    </row>
    <row r="15" spans="1:5" x14ac:dyDescent="0.35">
      <c r="A15" s="3"/>
      <c r="B15" s="4" t="s">
        <v>13</v>
      </c>
    </row>
    <row r="16" spans="1:5" x14ac:dyDescent="0.35">
      <c r="A16" s="3"/>
      <c r="B16" s="4"/>
    </row>
    <row r="17" spans="1:2" x14ac:dyDescent="0.35">
      <c r="A17" s="3"/>
      <c r="B17" s="4"/>
    </row>
    <row r="18" spans="1:2" x14ac:dyDescent="0.35">
      <c r="A18" s="3"/>
      <c r="B18" s="4"/>
    </row>
    <row r="19" spans="1:2" x14ac:dyDescent="0.35">
      <c r="A19" s="3"/>
      <c r="B19" s="4"/>
    </row>
    <row r="20" spans="1:2" x14ac:dyDescent="0.35">
      <c r="A20" s="3"/>
      <c r="B20" s="4"/>
    </row>
    <row r="21" spans="1:2" x14ac:dyDescent="0.35">
      <c r="A21" s="3"/>
      <c r="B21" s="6"/>
    </row>
    <row r="22" spans="1:2" x14ac:dyDescent="0.35">
      <c r="A22" s="3"/>
      <c r="B22" s="6"/>
    </row>
    <row r="23" spans="1:2" x14ac:dyDescent="0.35">
      <c r="A23" s="3"/>
      <c r="B23" s="6"/>
    </row>
    <row r="24" spans="1:2" x14ac:dyDescent="0.35">
      <c r="A24" s="3"/>
      <c r="B24" s="6"/>
    </row>
  </sheetData>
  <sheetProtection algorithmName="SHA-512" hashValue="jZX87W9oKBRl3tz8YyrOy4df9mw0r6K0WJ/Wvt80nKvRVFKDVPdU39b3ZcoUvS5HITVdgmNgN7/kciIIXmlmMA==" saltValue="ccNcbRgXTsWUeQf47RTo/Q==" spinCount="100000" sheet="1" objects="1" scenarios="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theme="7" tint="0.39997558519241921"/>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148</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76</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1484362.1099999999</v>
      </c>
      <c r="D6" s="34">
        <v>986550.08649999998</v>
      </c>
      <c r="E6" s="34">
        <v>883434.70149999997</v>
      </c>
      <c r="F6" s="34">
        <v>784679.13749999995</v>
      </c>
      <c r="G6" s="34">
        <v>679365.14100000006</v>
      </c>
      <c r="H6" s="34">
        <v>531275.71</v>
      </c>
      <c r="I6" s="34">
        <v>447342.39449999999</v>
      </c>
      <c r="J6" s="34">
        <v>432093.37800000003</v>
      </c>
      <c r="K6" s="34">
        <v>391388.04720000003</v>
      </c>
      <c r="L6" s="34">
        <v>336470.58850000001</v>
      </c>
      <c r="M6" s="34">
        <v>296228.02750000003</v>
      </c>
      <c r="N6" s="34">
        <v>228232.73950000003</v>
      </c>
      <c r="O6" s="34">
        <v>230046.38200000001</v>
      </c>
      <c r="P6" s="34">
        <v>194436.49420000002</v>
      </c>
      <c r="Q6" s="34">
        <v>126732.84599999999</v>
      </c>
      <c r="R6" s="34">
        <v>109089.28199999999</v>
      </c>
      <c r="S6" s="34">
        <v>77897.725000000006</v>
      </c>
      <c r="T6" s="34">
        <v>69334.045499999993</v>
      </c>
      <c r="U6" s="34">
        <v>61482.165500000003</v>
      </c>
      <c r="V6" s="34">
        <v>56804.627</v>
      </c>
      <c r="W6" s="34">
        <v>48745.634899999997</v>
      </c>
      <c r="X6" s="34">
        <v>28882.440999999999</v>
      </c>
      <c r="Y6" s="34">
        <v>25908.750700000001</v>
      </c>
      <c r="Z6" s="34">
        <v>24802.421399999999</v>
      </c>
      <c r="AA6" s="34">
        <v>19459.117300000002</v>
      </c>
    </row>
    <row r="7" spans="1:27" x14ac:dyDescent="0.35">
      <c r="A7" s="31" t="s">
        <v>38</v>
      </c>
      <c r="B7" s="31" t="s">
        <v>68</v>
      </c>
      <c r="C7" s="34">
        <v>180372.04</v>
      </c>
      <c r="D7" s="34">
        <v>132255.23300000001</v>
      </c>
      <c r="E7" s="34">
        <v>127881.719</v>
      </c>
      <c r="F7" s="34">
        <v>108242.484</v>
      </c>
      <c r="G7" s="34">
        <v>99749.928499999995</v>
      </c>
      <c r="H7" s="34">
        <v>83915.532500000001</v>
      </c>
      <c r="I7" s="34">
        <v>67543.468500000003</v>
      </c>
      <c r="J7" s="34">
        <v>63139.069000000003</v>
      </c>
      <c r="K7" s="34">
        <v>50538.833500000001</v>
      </c>
      <c r="L7" s="34">
        <v>46564.146000000001</v>
      </c>
      <c r="M7" s="34">
        <v>43322.629500000003</v>
      </c>
      <c r="N7" s="34">
        <v>41621.219499999999</v>
      </c>
      <c r="O7" s="34">
        <v>39058.271999999997</v>
      </c>
      <c r="P7" s="34">
        <v>37034.448499999999</v>
      </c>
      <c r="Q7" s="34">
        <v>35127.533499999998</v>
      </c>
      <c r="R7" s="34">
        <v>32664.792000000001</v>
      </c>
      <c r="S7" s="34">
        <v>29483.7808</v>
      </c>
      <c r="T7" s="34">
        <v>25824.4257</v>
      </c>
      <c r="U7" s="34">
        <v>26104.143199999999</v>
      </c>
      <c r="V7" s="34">
        <v>25762.203799999999</v>
      </c>
      <c r="W7" s="34">
        <v>24431.4136</v>
      </c>
      <c r="X7" s="34">
        <v>19873.1927</v>
      </c>
      <c r="Y7" s="34">
        <v>11719.695300000001</v>
      </c>
      <c r="Z7" s="34">
        <v>10970.339800000002</v>
      </c>
      <c r="AA7" s="34">
        <v>10529.331099999999</v>
      </c>
    </row>
    <row r="8" spans="1:27" x14ac:dyDescent="0.35">
      <c r="A8" s="31" t="s">
        <v>38</v>
      </c>
      <c r="B8" s="31" t="s">
        <v>18</v>
      </c>
      <c r="C8" s="34">
        <v>860158.28362</v>
      </c>
      <c r="D8" s="34">
        <v>463950.95711770398</v>
      </c>
      <c r="E8" s="34">
        <v>446240.75918916997</v>
      </c>
      <c r="F8" s="34">
        <v>444451.54019383003</v>
      </c>
      <c r="G8" s="34">
        <v>346277.28034317394</v>
      </c>
      <c r="H8" s="34">
        <v>215214.90998981</v>
      </c>
      <c r="I8" s="34">
        <v>206449.50555275002</v>
      </c>
      <c r="J8" s="34">
        <v>184358.59447927601</v>
      </c>
      <c r="K8" s="34">
        <v>177420.63934842503</v>
      </c>
      <c r="L8" s="34">
        <v>218152.94398621999</v>
      </c>
      <c r="M8" s="34">
        <v>191448.90317410999</v>
      </c>
      <c r="N8" s="34">
        <v>220847.07953953999</v>
      </c>
      <c r="O8" s="34">
        <v>255720.79370877001</v>
      </c>
      <c r="P8" s="34">
        <v>201412.10151571</v>
      </c>
      <c r="Q8" s="34">
        <v>167217.45870820998</v>
      </c>
      <c r="R8" s="34">
        <v>124651.01997965999</v>
      </c>
      <c r="S8" s="34">
        <v>114251.80096254</v>
      </c>
      <c r="T8" s="34">
        <v>124404.50635697501</v>
      </c>
      <c r="U8" s="34">
        <v>115150.94607864998</v>
      </c>
      <c r="V8" s="34">
        <v>112788.81083852399</v>
      </c>
      <c r="W8" s="34">
        <v>100962.19695678999</v>
      </c>
      <c r="X8" s="34">
        <v>107124.31619319502</v>
      </c>
      <c r="Y8" s="34">
        <v>68780.422129086</v>
      </c>
      <c r="Z8" s="34">
        <v>55306.214712184999</v>
      </c>
      <c r="AA8" s="34">
        <v>34162.116020904999</v>
      </c>
    </row>
    <row r="9" spans="1:27" x14ac:dyDescent="0.35">
      <c r="A9" s="31" t="s">
        <v>38</v>
      </c>
      <c r="B9" s="31" t="s">
        <v>30</v>
      </c>
      <c r="C9" s="34">
        <v>71972.476200000005</v>
      </c>
      <c r="D9" s="34">
        <v>60134.214400000004</v>
      </c>
      <c r="E9" s="34">
        <v>64501.04</v>
      </c>
      <c r="F9" s="34">
        <v>6932.3995300000006</v>
      </c>
      <c r="G9" s="34">
        <v>6364.4266079300005</v>
      </c>
      <c r="H9" s="34">
        <v>6377.5003799999995</v>
      </c>
      <c r="I9" s="34">
        <v>6171.2216199999993</v>
      </c>
      <c r="J9" s="34">
        <v>5913.4033779700003</v>
      </c>
      <c r="K9" s="34">
        <v>5628.2251257800008</v>
      </c>
      <c r="L9" s="34">
        <v>5385.8889371800005</v>
      </c>
      <c r="M9" s="34">
        <v>5275.0126104000001</v>
      </c>
      <c r="N9" s="34">
        <v>5695.8504400000002</v>
      </c>
      <c r="O9" s="34">
        <v>5811.2484999999997</v>
      </c>
      <c r="P9" s="34">
        <v>6546.4084999999995</v>
      </c>
      <c r="Q9" s="34">
        <v>4049.9002</v>
      </c>
      <c r="R9" s="34">
        <v>4527.8905000000004</v>
      </c>
      <c r="S9" s="34">
        <v>6817.6525000000001</v>
      </c>
      <c r="T9" s="34">
        <v>7788.2794999999996</v>
      </c>
      <c r="U9" s="34">
        <v>0</v>
      </c>
      <c r="V9" s="34">
        <v>0</v>
      </c>
      <c r="W9" s="34">
        <v>0</v>
      </c>
      <c r="X9" s="34">
        <v>0</v>
      </c>
      <c r="Y9" s="34">
        <v>0</v>
      </c>
      <c r="Z9" s="34">
        <v>0</v>
      </c>
      <c r="AA9" s="34">
        <v>0</v>
      </c>
    </row>
    <row r="10" spans="1:27" x14ac:dyDescent="0.35">
      <c r="A10" s="31" t="s">
        <v>38</v>
      </c>
      <c r="B10" s="31" t="s">
        <v>63</v>
      </c>
      <c r="C10" s="34">
        <v>44951.549518649997</v>
      </c>
      <c r="D10" s="34">
        <v>21301.930361981998</v>
      </c>
      <c r="E10" s="34">
        <v>30012.721931640997</v>
      </c>
      <c r="F10" s="34">
        <v>19572.457878994996</v>
      </c>
      <c r="G10" s="34">
        <v>14208.884332137002</v>
      </c>
      <c r="H10" s="34">
        <v>4345.6138791120002</v>
      </c>
      <c r="I10" s="34">
        <v>3038.3314557930003</v>
      </c>
      <c r="J10" s="34">
        <v>1588.9124313479997</v>
      </c>
      <c r="K10" s="34">
        <v>40.141901044000015</v>
      </c>
      <c r="L10" s="34">
        <v>4842.3157649859995</v>
      </c>
      <c r="M10" s="34">
        <v>2447.0689855320002</v>
      </c>
      <c r="N10" s="34">
        <v>7597.1489807140006</v>
      </c>
      <c r="O10" s="34">
        <v>7865.9802787170001</v>
      </c>
      <c r="P10" s="34">
        <v>8075.3324611870003</v>
      </c>
      <c r="Q10" s="34">
        <v>5724.8842899460005</v>
      </c>
      <c r="R10" s="34">
        <v>6258.3659393999997</v>
      </c>
      <c r="S10" s="34">
        <v>16870.386959183001</v>
      </c>
      <c r="T10" s="34">
        <v>11292.633857058001</v>
      </c>
      <c r="U10" s="34">
        <v>31146.091466767</v>
      </c>
      <c r="V10" s="34">
        <v>23858.513579473998</v>
      </c>
      <c r="W10" s="34">
        <v>26544.935141253001</v>
      </c>
      <c r="X10" s="34">
        <v>26892.80649563</v>
      </c>
      <c r="Y10" s="34">
        <v>61996.019894343997</v>
      </c>
      <c r="Z10" s="34">
        <v>35446.396985527994</v>
      </c>
      <c r="AA10" s="34">
        <v>33106.663404681</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row>
    <row r="13" spans="1:27" x14ac:dyDescent="0.35">
      <c r="A13" s="31" t="s">
        <v>38</v>
      </c>
      <c r="B13" s="31" t="s">
        <v>65</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row>
    <row r="14" spans="1:27" x14ac:dyDescent="0.35">
      <c r="A14" s="31" t="s">
        <v>38</v>
      </c>
      <c r="B14" s="31" t="s">
        <v>34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row>
    <row r="15" spans="1:27" x14ac:dyDescent="0.35">
      <c r="A15" s="31" t="s">
        <v>38</v>
      </c>
      <c r="B15" s="31" t="s">
        <v>70</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2641816.4593386496</v>
      </c>
      <c r="D17" s="35">
        <v>1664192.4213796859</v>
      </c>
      <c r="E17" s="35">
        <v>1552070.9416208109</v>
      </c>
      <c r="F17" s="35">
        <v>1363878.0191028251</v>
      </c>
      <c r="G17" s="35">
        <v>1145965.660783241</v>
      </c>
      <c r="H17" s="35">
        <v>841129.26674892183</v>
      </c>
      <c r="I17" s="35">
        <v>730544.92162854294</v>
      </c>
      <c r="J17" s="35">
        <v>687093.35728859401</v>
      </c>
      <c r="K17" s="35">
        <v>625015.88707524899</v>
      </c>
      <c r="L17" s="35">
        <v>611415.8831883861</v>
      </c>
      <c r="M17" s="35">
        <v>538721.64177004201</v>
      </c>
      <c r="N17" s="35">
        <v>503994.03796025401</v>
      </c>
      <c r="O17" s="35">
        <v>538502.67648748693</v>
      </c>
      <c r="P17" s="35">
        <v>447504.78517689701</v>
      </c>
      <c r="Q17" s="35">
        <v>338852.62269815593</v>
      </c>
      <c r="R17" s="35">
        <v>277191.35041905992</v>
      </c>
      <c r="S17" s="35">
        <v>245321.34622172301</v>
      </c>
      <c r="T17" s="35">
        <v>238643.89091403302</v>
      </c>
      <c r="U17" s="35">
        <v>233883.34624541696</v>
      </c>
      <c r="V17" s="35">
        <v>219214.15521799799</v>
      </c>
      <c r="W17" s="35">
        <v>200684.18059804299</v>
      </c>
      <c r="X17" s="35">
        <v>182772.75638882502</v>
      </c>
      <c r="Y17" s="35">
        <v>168404.88802343002</v>
      </c>
      <c r="Z17" s="35">
        <v>126525.37289771301</v>
      </c>
      <c r="AA17" s="35">
        <v>97257.227825586</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890002.7</v>
      </c>
      <c r="D20" s="34">
        <v>622969.47499999998</v>
      </c>
      <c r="E20" s="34">
        <v>556901.554</v>
      </c>
      <c r="F20" s="34">
        <v>472110.87599999999</v>
      </c>
      <c r="G20" s="34">
        <v>399343.22399999999</v>
      </c>
      <c r="H20" s="34">
        <v>275654.49099999998</v>
      </c>
      <c r="I20" s="34">
        <v>223721.97</v>
      </c>
      <c r="J20" s="34">
        <v>226829.08799999999</v>
      </c>
      <c r="K20" s="34">
        <v>198066.20600000001</v>
      </c>
      <c r="L20" s="34">
        <v>163956.98800000001</v>
      </c>
      <c r="M20" s="34">
        <v>138184.89000000001</v>
      </c>
      <c r="N20" s="34">
        <v>97816.384000000005</v>
      </c>
      <c r="O20" s="34">
        <v>102055.32</v>
      </c>
      <c r="P20" s="34">
        <v>86755.881999999998</v>
      </c>
      <c r="Q20" s="34">
        <v>32611.73</v>
      </c>
      <c r="R20" s="34">
        <v>36698.851999999999</v>
      </c>
      <c r="S20" s="34">
        <v>19840.601999999999</v>
      </c>
      <c r="T20" s="34">
        <v>18218.259999999998</v>
      </c>
      <c r="U20" s="34">
        <v>17316.57</v>
      </c>
      <c r="V20" s="34">
        <v>14336.831</v>
      </c>
      <c r="W20" s="34">
        <v>14257.148999999999</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173938.68362</v>
      </c>
      <c r="D22" s="34">
        <v>76474.836732660013</v>
      </c>
      <c r="E22" s="34">
        <v>87217.256569079997</v>
      </c>
      <c r="F22" s="34">
        <v>91688.417242350013</v>
      </c>
      <c r="G22" s="34">
        <v>77482.522028490013</v>
      </c>
      <c r="H22" s="34">
        <v>69096.533800059988</v>
      </c>
      <c r="I22" s="34">
        <v>63173.932053380006</v>
      </c>
      <c r="J22" s="34">
        <v>49317.630361366006</v>
      </c>
      <c r="K22" s="34">
        <v>59110.462739775001</v>
      </c>
      <c r="L22" s="34">
        <v>74242.945763229989</v>
      </c>
      <c r="M22" s="34">
        <v>54301.067735239994</v>
      </c>
      <c r="N22" s="34">
        <v>62381.062496519997</v>
      </c>
      <c r="O22" s="34">
        <v>71891.187505019989</v>
      </c>
      <c r="P22" s="34">
        <v>54831.263425130004</v>
      </c>
      <c r="Q22" s="34">
        <v>38951.966322740001</v>
      </c>
      <c r="R22" s="34">
        <v>26218.967318499999</v>
      </c>
      <c r="S22" s="34">
        <v>36425.397663039999</v>
      </c>
      <c r="T22" s="34">
        <v>42832.987268749996</v>
      </c>
      <c r="U22" s="34">
        <v>39260.096753650003</v>
      </c>
      <c r="V22" s="34">
        <v>35954.022264220002</v>
      </c>
      <c r="W22" s="34">
        <v>32856.033352600003</v>
      </c>
      <c r="X22" s="34">
        <v>37119.541050350002</v>
      </c>
      <c r="Y22" s="34">
        <v>7089.2459099000007</v>
      </c>
      <c r="Z22" s="34">
        <v>0.12931878999999902</v>
      </c>
      <c r="AA22" s="34">
        <v>0.118182785</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132.07131611000003</v>
      </c>
      <c r="D24" s="34">
        <v>0.35047591999999983</v>
      </c>
      <c r="E24" s="34">
        <v>55.581539849000002</v>
      </c>
      <c r="F24" s="34">
        <v>207.45682706000002</v>
      </c>
      <c r="G24" s="34">
        <v>0.33256590799999997</v>
      </c>
      <c r="H24" s="34">
        <v>0.2862699139999999</v>
      </c>
      <c r="I24" s="34">
        <v>0.28500680199999984</v>
      </c>
      <c r="J24" s="34">
        <v>0.27876976899999989</v>
      </c>
      <c r="K24" s="34">
        <v>0.28343827199999999</v>
      </c>
      <c r="L24" s="34">
        <v>0.30606069599999991</v>
      </c>
      <c r="M24" s="34">
        <v>0.27100330199999978</v>
      </c>
      <c r="N24" s="34">
        <v>345.02328431000001</v>
      </c>
      <c r="O24" s="34">
        <v>0.33408481000000001</v>
      </c>
      <c r="P24" s="34">
        <v>0.28433931399999979</v>
      </c>
      <c r="Q24" s="34">
        <v>116.39088494799999</v>
      </c>
      <c r="R24" s="34">
        <v>803.80585991400005</v>
      </c>
      <c r="S24" s="34">
        <v>1426.6025826139996</v>
      </c>
      <c r="T24" s="34">
        <v>0.230881275</v>
      </c>
      <c r="U24" s="34">
        <v>4652.3975310670003</v>
      </c>
      <c r="V24" s="34">
        <v>2473.0756079899998</v>
      </c>
      <c r="W24" s="34">
        <v>4300.2069249200003</v>
      </c>
      <c r="X24" s="34">
        <v>6748.3429202300003</v>
      </c>
      <c r="Y24" s="34">
        <v>26515.155272980002</v>
      </c>
      <c r="Z24" s="34">
        <v>17641.806033959998</v>
      </c>
      <c r="AA24" s="34">
        <v>13857.333272649999</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c r="Z26" s="34">
        <v>0</v>
      </c>
      <c r="AA26" s="34">
        <v>0</v>
      </c>
    </row>
    <row r="27" spans="1:27" x14ac:dyDescent="0.35">
      <c r="A27" s="31" t="s">
        <v>119</v>
      </c>
      <c r="B27" s="31" t="s">
        <v>65</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row>
    <row r="28" spans="1:27" x14ac:dyDescent="0.35">
      <c r="A28" s="31" t="s">
        <v>119</v>
      </c>
      <c r="B28" s="31" t="s">
        <v>34</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row>
    <row r="29" spans="1:27" x14ac:dyDescent="0.35">
      <c r="A29" s="31" t="s">
        <v>119</v>
      </c>
      <c r="B29" s="31" t="s">
        <v>70</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1064073.4549361099</v>
      </c>
      <c r="D31" s="35">
        <v>699444.66220858006</v>
      </c>
      <c r="E31" s="35">
        <v>644174.39210892911</v>
      </c>
      <c r="F31" s="35">
        <v>564006.75006940996</v>
      </c>
      <c r="G31" s="35">
        <v>476826.07859439799</v>
      </c>
      <c r="H31" s="35">
        <v>344751.31106997398</v>
      </c>
      <c r="I31" s="35">
        <v>286896.18706018204</v>
      </c>
      <c r="J31" s="35">
        <v>276146.99713113502</v>
      </c>
      <c r="K31" s="35">
        <v>257176.95217804701</v>
      </c>
      <c r="L31" s="35">
        <v>238200.23982392598</v>
      </c>
      <c r="M31" s="35">
        <v>192486.22873854201</v>
      </c>
      <c r="N31" s="35">
        <v>160542.46978083003</v>
      </c>
      <c r="O31" s="35">
        <v>173946.84158983</v>
      </c>
      <c r="P31" s="35">
        <v>141587.42976444401</v>
      </c>
      <c r="Q31" s="35">
        <v>71680.087207688004</v>
      </c>
      <c r="R31" s="35">
        <v>63721.625178413997</v>
      </c>
      <c r="S31" s="35">
        <v>57692.602245654001</v>
      </c>
      <c r="T31" s="35">
        <v>61051.478150024996</v>
      </c>
      <c r="U31" s="35">
        <v>61229.064284717002</v>
      </c>
      <c r="V31" s="35">
        <v>52763.928872210003</v>
      </c>
      <c r="W31" s="35">
        <v>51413.38927752</v>
      </c>
      <c r="X31" s="35">
        <v>43867.883970580006</v>
      </c>
      <c r="Y31" s="35">
        <v>33604.401182879999</v>
      </c>
      <c r="Z31" s="35">
        <v>17641.935352749999</v>
      </c>
      <c r="AA31" s="35">
        <v>13857.451455434999</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594359.41</v>
      </c>
      <c r="D34" s="34">
        <v>363580.6115</v>
      </c>
      <c r="E34" s="34">
        <v>326533.14750000002</v>
      </c>
      <c r="F34" s="34">
        <v>312568.26150000002</v>
      </c>
      <c r="G34" s="34">
        <v>280021.91700000002</v>
      </c>
      <c r="H34" s="34">
        <v>255621.21900000001</v>
      </c>
      <c r="I34" s="34">
        <v>223620.42449999999</v>
      </c>
      <c r="J34" s="34">
        <v>205264.29</v>
      </c>
      <c r="K34" s="34">
        <v>193321.8412</v>
      </c>
      <c r="L34" s="34">
        <v>172513.6005</v>
      </c>
      <c r="M34" s="34">
        <v>158043.13750000001</v>
      </c>
      <c r="N34" s="34">
        <v>130416.35550000001</v>
      </c>
      <c r="O34" s="34">
        <v>127991.06200000001</v>
      </c>
      <c r="P34" s="34">
        <v>107680.6122</v>
      </c>
      <c r="Q34" s="34">
        <v>94121.115999999995</v>
      </c>
      <c r="R34" s="34">
        <v>72390.429999999993</v>
      </c>
      <c r="S34" s="34">
        <v>58057.123</v>
      </c>
      <c r="T34" s="34">
        <v>51115.785499999998</v>
      </c>
      <c r="U34" s="34">
        <v>44165.595500000003</v>
      </c>
      <c r="V34" s="34">
        <v>42467.796000000002</v>
      </c>
      <c r="W34" s="34">
        <v>34488.4859</v>
      </c>
      <c r="X34" s="34">
        <v>28882.440999999999</v>
      </c>
      <c r="Y34" s="34">
        <v>25908.750700000001</v>
      </c>
      <c r="Z34" s="34">
        <v>24802.421399999999</v>
      </c>
      <c r="AA34" s="34">
        <v>19459.117300000002</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465069.14399999997</v>
      </c>
      <c r="D36" s="34">
        <v>251753.68143848999</v>
      </c>
      <c r="E36" s="34">
        <v>249515.07069354001</v>
      </c>
      <c r="F36" s="34">
        <v>261193.84443402002</v>
      </c>
      <c r="G36" s="34">
        <v>185988.02589998001</v>
      </c>
      <c r="H36" s="34">
        <v>112451.32193295</v>
      </c>
      <c r="I36" s="34">
        <v>109694.21272307</v>
      </c>
      <c r="J36" s="34">
        <v>111594.83077545001</v>
      </c>
      <c r="K36" s="34">
        <v>95513.012906329997</v>
      </c>
      <c r="L36" s="34">
        <v>108785.55708427999</v>
      </c>
      <c r="M36" s="34">
        <v>116493.36601204</v>
      </c>
      <c r="N36" s="34">
        <v>123099.07623915</v>
      </c>
      <c r="O36" s="34">
        <v>142488.69596904001</v>
      </c>
      <c r="P36" s="34">
        <v>108548.50813187</v>
      </c>
      <c r="Q36" s="34">
        <v>109159.03391884999</v>
      </c>
      <c r="R36" s="34">
        <v>82101.728841969991</v>
      </c>
      <c r="S36" s="34">
        <v>77826.01068295</v>
      </c>
      <c r="T36" s="34">
        <v>81571.144968430002</v>
      </c>
      <c r="U36" s="34">
        <v>75890.474029709992</v>
      </c>
      <c r="V36" s="34">
        <v>76834.44086047</v>
      </c>
      <c r="W36" s="34">
        <v>68105.815021229995</v>
      </c>
      <c r="X36" s="34">
        <v>70004.428590850002</v>
      </c>
      <c r="Y36" s="34">
        <v>61690.833427570004</v>
      </c>
      <c r="Z36" s="34">
        <v>55305.772256299999</v>
      </c>
      <c r="AA36" s="34">
        <v>34161.706200966</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4294.5419363459987</v>
      </c>
      <c r="D38" s="34">
        <v>0.38539943599999976</v>
      </c>
      <c r="E38" s="34">
        <v>0.38254554599999996</v>
      </c>
      <c r="F38" s="34">
        <v>0.38407318499999987</v>
      </c>
      <c r="G38" s="34">
        <v>0.33541438799999979</v>
      </c>
      <c r="H38" s="34">
        <v>0.31701770200000007</v>
      </c>
      <c r="I38" s="34">
        <v>0.30555387899999986</v>
      </c>
      <c r="J38" s="34">
        <v>0.31435548099999999</v>
      </c>
      <c r="K38" s="34">
        <v>0.30750277499999995</v>
      </c>
      <c r="L38" s="34">
        <v>0.40676275099999987</v>
      </c>
      <c r="M38" s="34">
        <v>0.39913471300000003</v>
      </c>
      <c r="N38" s="34">
        <v>79.079285772000006</v>
      </c>
      <c r="O38" s="34">
        <v>0.30908032100000005</v>
      </c>
      <c r="P38" s="34">
        <v>0.18998225300000002</v>
      </c>
      <c r="Q38" s="34">
        <v>0.18398410400000001</v>
      </c>
      <c r="R38" s="34">
        <v>391.78203028299998</v>
      </c>
      <c r="S38" s="34">
        <v>2412.0532936879999</v>
      </c>
      <c r="T38" s="34">
        <v>0.17791241000000002</v>
      </c>
      <c r="U38" s="34">
        <v>5044.5409259099997</v>
      </c>
      <c r="V38" s="34">
        <v>1777.2397945149996</v>
      </c>
      <c r="W38" s="34">
        <v>1733.2851435409998</v>
      </c>
      <c r="X38" s="34">
        <v>2986.3553046679999</v>
      </c>
      <c r="Y38" s="34">
        <v>2293.2703100519998</v>
      </c>
      <c r="Z38" s="34">
        <v>3988.5945197800002</v>
      </c>
      <c r="AA38" s="34">
        <v>8237.0004325930004</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0</v>
      </c>
      <c r="E40" s="34">
        <v>0</v>
      </c>
      <c r="F40" s="34">
        <v>0</v>
      </c>
      <c r="G40" s="34">
        <v>0</v>
      </c>
      <c r="H40" s="34">
        <v>0</v>
      </c>
      <c r="I40" s="34">
        <v>0</v>
      </c>
      <c r="J40" s="34">
        <v>0</v>
      </c>
      <c r="K40" s="34">
        <v>0</v>
      </c>
      <c r="L40" s="34">
        <v>0</v>
      </c>
      <c r="M40" s="34">
        <v>0</v>
      </c>
      <c r="N40" s="34">
        <v>0</v>
      </c>
      <c r="O40" s="34">
        <v>0</v>
      </c>
      <c r="P40" s="34">
        <v>0</v>
      </c>
      <c r="Q40" s="34">
        <v>0</v>
      </c>
      <c r="R40" s="34">
        <v>0</v>
      </c>
      <c r="S40" s="34">
        <v>0</v>
      </c>
      <c r="T40" s="34">
        <v>0</v>
      </c>
      <c r="U40" s="34">
        <v>0</v>
      </c>
      <c r="V40" s="34">
        <v>0</v>
      </c>
      <c r="W40" s="34">
        <v>0</v>
      </c>
      <c r="X40" s="34">
        <v>0</v>
      </c>
      <c r="Y40" s="34">
        <v>0</v>
      </c>
      <c r="Z40" s="34">
        <v>0</v>
      </c>
      <c r="AA40" s="34">
        <v>0</v>
      </c>
    </row>
    <row r="41" spans="1:27" x14ac:dyDescent="0.35">
      <c r="A41" s="31" t="s">
        <v>120</v>
      </c>
      <c r="B41" s="31" t="s">
        <v>65</v>
      </c>
      <c r="C41" s="34">
        <v>0</v>
      </c>
      <c r="D41" s="34">
        <v>0</v>
      </c>
      <c r="E41" s="34">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0</v>
      </c>
      <c r="Z41" s="34">
        <v>0</v>
      </c>
      <c r="AA41" s="34">
        <v>0</v>
      </c>
    </row>
    <row r="42" spans="1:27" x14ac:dyDescent="0.35">
      <c r="A42" s="31" t="s">
        <v>120</v>
      </c>
      <c r="B42" s="31" t="s">
        <v>34</v>
      </c>
      <c r="C42" s="34">
        <v>0</v>
      </c>
      <c r="D42" s="34">
        <v>0</v>
      </c>
      <c r="E42" s="34">
        <v>0</v>
      </c>
      <c r="F42" s="34">
        <v>0</v>
      </c>
      <c r="G42" s="34">
        <v>0</v>
      </c>
      <c r="H42" s="34">
        <v>0</v>
      </c>
      <c r="I42" s="34">
        <v>0</v>
      </c>
      <c r="J42" s="34">
        <v>0</v>
      </c>
      <c r="K42" s="34">
        <v>0</v>
      </c>
      <c r="L42" s="34">
        <v>0</v>
      </c>
      <c r="M42" s="34">
        <v>0</v>
      </c>
      <c r="N42" s="34">
        <v>0</v>
      </c>
      <c r="O42" s="34">
        <v>0</v>
      </c>
      <c r="P42" s="34">
        <v>0</v>
      </c>
      <c r="Q42" s="34">
        <v>0</v>
      </c>
      <c r="R42" s="34">
        <v>0</v>
      </c>
      <c r="S42" s="34">
        <v>0</v>
      </c>
      <c r="T42" s="34">
        <v>0</v>
      </c>
      <c r="U42" s="34">
        <v>0</v>
      </c>
      <c r="V42" s="34">
        <v>0</v>
      </c>
      <c r="W42" s="34">
        <v>0</v>
      </c>
      <c r="X42" s="34">
        <v>0</v>
      </c>
      <c r="Y42" s="34">
        <v>0</v>
      </c>
      <c r="Z42" s="34">
        <v>0</v>
      </c>
      <c r="AA42" s="34">
        <v>0</v>
      </c>
    </row>
    <row r="43" spans="1:27" x14ac:dyDescent="0.35">
      <c r="A43" s="31" t="s">
        <v>120</v>
      </c>
      <c r="B43" s="31" t="s">
        <v>70</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1063723.0959363461</v>
      </c>
      <c r="D45" s="35">
        <v>615334.67833792593</v>
      </c>
      <c r="E45" s="35">
        <v>576048.60073908605</v>
      </c>
      <c r="F45" s="35">
        <v>573762.49000720505</v>
      </c>
      <c r="G45" s="35">
        <v>466010.27831436798</v>
      </c>
      <c r="H45" s="35">
        <v>368072.85795065196</v>
      </c>
      <c r="I45" s="35">
        <v>333314.94277694903</v>
      </c>
      <c r="J45" s="35">
        <v>316859.43513093103</v>
      </c>
      <c r="K45" s="35">
        <v>288835.16160910495</v>
      </c>
      <c r="L45" s="35">
        <v>281299.564347031</v>
      </c>
      <c r="M45" s="35">
        <v>274536.90264675301</v>
      </c>
      <c r="N45" s="35">
        <v>253594.51102492202</v>
      </c>
      <c r="O45" s="35">
        <v>270480.06704936101</v>
      </c>
      <c r="P45" s="35">
        <v>216229.31031412299</v>
      </c>
      <c r="Q45" s="35">
        <v>203280.33390295398</v>
      </c>
      <c r="R45" s="35">
        <v>154883.94087225298</v>
      </c>
      <c r="S45" s="35">
        <v>138295.18697663798</v>
      </c>
      <c r="T45" s="35">
        <v>132687.10838083999</v>
      </c>
      <c r="U45" s="35">
        <v>125100.61045561999</v>
      </c>
      <c r="V45" s="35">
        <v>121079.476654985</v>
      </c>
      <c r="W45" s="35">
        <v>104327.58606477099</v>
      </c>
      <c r="X45" s="35">
        <v>101873.224895518</v>
      </c>
      <c r="Y45" s="35">
        <v>89892.854437622009</v>
      </c>
      <c r="Z45" s="35">
        <v>84096.788176079994</v>
      </c>
      <c r="AA45" s="35">
        <v>61857.823933558997</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180372.04</v>
      </c>
      <c r="D49" s="34">
        <v>132255.23300000001</v>
      </c>
      <c r="E49" s="34">
        <v>127881.719</v>
      </c>
      <c r="F49" s="34">
        <v>108242.484</v>
      </c>
      <c r="G49" s="34">
        <v>99749.928499999995</v>
      </c>
      <c r="H49" s="34">
        <v>83915.532500000001</v>
      </c>
      <c r="I49" s="34">
        <v>67543.468500000003</v>
      </c>
      <c r="J49" s="34">
        <v>63139.069000000003</v>
      </c>
      <c r="K49" s="34">
        <v>50538.833500000001</v>
      </c>
      <c r="L49" s="34">
        <v>46564.146000000001</v>
      </c>
      <c r="M49" s="34">
        <v>43322.629500000003</v>
      </c>
      <c r="N49" s="34">
        <v>41621.219499999999</v>
      </c>
      <c r="O49" s="34">
        <v>39058.271999999997</v>
      </c>
      <c r="P49" s="34">
        <v>37034.448499999999</v>
      </c>
      <c r="Q49" s="34">
        <v>35127.533499999998</v>
      </c>
      <c r="R49" s="34">
        <v>32664.792000000001</v>
      </c>
      <c r="S49" s="34">
        <v>29483.7808</v>
      </c>
      <c r="T49" s="34">
        <v>25824.4257</v>
      </c>
      <c r="U49" s="34">
        <v>26104.143199999999</v>
      </c>
      <c r="V49" s="34">
        <v>25762.203799999999</v>
      </c>
      <c r="W49" s="34">
        <v>24431.4136</v>
      </c>
      <c r="X49" s="34">
        <v>19873.1927</v>
      </c>
      <c r="Y49" s="34">
        <v>11719.695300000001</v>
      </c>
      <c r="Z49" s="34">
        <v>10970.339800000002</v>
      </c>
      <c r="AA49" s="34">
        <v>10529.331099999999</v>
      </c>
    </row>
    <row r="50" spans="1:27" x14ac:dyDescent="0.35">
      <c r="A50" s="31" t="s">
        <v>121</v>
      </c>
      <c r="B50" s="31" t="s">
        <v>18</v>
      </c>
      <c r="C50" s="34">
        <v>0</v>
      </c>
      <c r="D50" s="34">
        <v>0.23634729999999998</v>
      </c>
      <c r="E50" s="34">
        <v>0.24099707000000001</v>
      </c>
      <c r="F50" s="34">
        <v>0.23134752</v>
      </c>
      <c r="G50" s="34">
        <v>0.22175402999999899</v>
      </c>
      <c r="H50" s="34">
        <v>0.20518355999999999</v>
      </c>
      <c r="I50" s="34">
        <v>0.20011882</v>
      </c>
      <c r="J50" s="34">
        <v>0.19067981000000001</v>
      </c>
      <c r="K50" s="34">
        <v>0.18565508999999999</v>
      </c>
      <c r="L50" s="34">
        <v>0.18635114999999999</v>
      </c>
      <c r="M50" s="34">
        <v>0.16508008000000002</v>
      </c>
      <c r="N50" s="34">
        <v>0.18021431000000002</v>
      </c>
      <c r="O50" s="34">
        <v>0.17653682000000001</v>
      </c>
      <c r="P50" s="34">
        <v>0.16140488</v>
      </c>
      <c r="Q50" s="34">
        <v>0.14703181000000001</v>
      </c>
      <c r="R50" s="34">
        <v>0.13944220000000002</v>
      </c>
      <c r="S50" s="34">
        <v>0.14397623999999998</v>
      </c>
      <c r="T50" s="34">
        <v>0.13879613000000002</v>
      </c>
      <c r="U50" s="34">
        <v>0.13749216</v>
      </c>
      <c r="V50" s="34">
        <v>0.12819205</v>
      </c>
      <c r="W50" s="34">
        <v>0.12905376999999998</v>
      </c>
      <c r="X50" s="34">
        <v>0.12893453999999999</v>
      </c>
      <c r="Y50" s="34">
        <v>0.124419845999999</v>
      </c>
      <c r="Z50" s="34">
        <v>0.11280926499999999</v>
      </c>
      <c r="AA50" s="34">
        <v>0.1047474</v>
      </c>
    </row>
    <row r="51" spans="1:27" x14ac:dyDescent="0.35">
      <c r="A51" s="31" t="s">
        <v>121</v>
      </c>
      <c r="B51" s="31" t="s">
        <v>30</v>
      </c>
      <c r="C51" s="34">
        <v>2849.2657999999997</v>
      </c>
      <c r="D51" s="34">
        <v>1653.1704</v>
      </c>
      <c r="E51" s="34">
        <v>1729.9159999999999</v>
      </c>
      <c r="F51" s="34">
        <v>365.46453000000002</v>
      </c>
      <c r="G51" s="34">
        <v>0.13060793000000001</v>
      </c>
      <c r="H51" s="34">
        <v>215.73887999999999</v>
      </c>
      <c r="I51" s="34">
        <v>151.59861999999998</v>
      </c>
      <c r="J51" s="34">
        <v>6.487796999999991E-2</v>
      </c>
      <c r="K51" s="34">
        <v>8.4625780000000012E-2</v>
      </c>
      <c r="L51" s="34">
        <v>0.11593718</v>
      </c>
      <c r="M51" s="34">
        <v>6.6716103999999996</v>
      </c>
      <c r="N51" s="34">
        <v>805.8039399999999</v>
      </c>
      <c r="O51" s="34">
        <v>971.95</v>
      </c>
      <c r="P51" s="34">
        <v>1999.3209999999999</v>
      </c>
      <c r="Q51" s="34">
        <v>4049.9002</v>
      </c>
      <c r="R51" s="34">
        <v>4527.8905000000004</v>
      </c>
      <c r="S51" s="34">
        <v>6817.6525000000001</v>
      </c>
      <c r="T51" s="34">
        <v>7788.2794999999996</v>
      </c>
      <c r="U51" s="34">
        <v>0</v>
      </c>
      <c r="V51" s="34">
        <v>0</v>
      </c>
      <c r="W51" s="34">
        <v>0</v>
      </c>
      <c r="X51" s="34">
        <v>0</v>
      </c>
      <c r="Y51" s="34">
        <v>0</v>
      </c>
      <c r="Z51" s="34">
        <v>0</v>
      </c>
      <c r="AA51" s="34">
        <v>0</v>
      </c>
    </row>
    <row r="52" spans="1:27" x14ac:dyDescent="0.35">
      <c r="A52" s="31" t="s">
        <v>121</v>
      </c>
      <c r="B52" s="31" t="s">
        <v>63</v>
      </c>
      <c r="C52" s="34">
        <v>1387.14071678</v>
      </c>
      <c r="D52" s="34">
        <v>1672.8173658800001</v>
      </c>
      <c r="E52" s="34">
        <v>1150.81031291</v>
      </c>
      <c r="F52" s="34">
        <v>188.06392882699998</v>
      </c>
      <c r="G52" s="34">
        <v>0.57579753299999992</v>
      </c>
      <c r="H52" s="34">
        <v>0.4904439539999999</v>
      </c>
      <c r="I52" s="34">
        <v>0.49191015499999996</v>
      </c>
      <c r="J52" s="34">
        <v>0.45186064699999989</v>
      </c>
      <c r="K52" s="34">
        <v>0.45992932399999997</v>
      </c>
      <c r="L52" s="34">
        <v>0.45894789999999969</v>
      </c>
      <c r="M52" s="34">
        <v>0.35804700199999995</v>
      </c>
      <c r="N52" s="34">
        <v>328.120664879</v>
      </c>
      <c r="O52" s="34">
        <v>189.542862275</v>
      </c>
      <c r="P52" s="34">
        <v>0.35729777599999984</v>
      </c>
      <c r="Q52" s="34">
        <v>813.34496663499999</v>
      </c>
      <c r="R52" s="34">
        <v>1151.0294152720001</v>
      </c>
      <c r="S52" s="34">
        <v>4678.6745619260009</v>
      </c>
      <c r="T52" s="34">
        <v>3040.0597607650002</v>
      </c>
      <c r="U52" s="34">
        <v>10097.734441782999</v>
      </c>
      <c r="V52" s="34">
        <v>8985.0601444629992</v>
      </c>
      <c r="W52" s="34">
        <v>8329.9298300629998</v>
      </c>
      <c r="X52" s="34">
        <v>7427.0582090950002</v>
      </c>
      <c r="Y52" s="34">
        <v>18299.500167569997</v>
      </c>
      <c r="Z52" s="34">
        <v>12336.476838159999</v>
      </c>
      <c r="AA52" s="34">
        <v>10101.141122655001</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4">
        <v>0</v>
      </c>
      <c r="AA54" s="34">
        <v>0</v>
      </c>
    </row>
    <row r="55" spans="1:27" x14ac:dyDescent="0.35">
      <c r="A55" s="31" t="s">
        <v>121</v>
      </c>
      <c r="B55" s="31" t="s">
        <v>65</v>
      </c>
      <c r="C55" s="34">
        <v>0</v>
      </c>
      <c r="D55" s="34">
        <v>0</v>
      </c>
      <c r="E55" s="34">
        <v>0</v>
      </c>
      <c r="F55" s="34">
        <v>0</v>
      </c>
      <c r="G55" s="34">
        <v>0</v>
      </c>
      <c r="H55" s="34">
        <v>0</v>
      </c>
      <c r="I55" s="34">
        <v>0</v>
      </c>
      <c r="J55" s="34">
        <v>0</v>
      </c>
      <c r="K55" s="34">
        <v>0</v>
      </c>
      <c r="L55" s="34">
        <v>0</v>
      </c>
      <c r="M55" s="34">
        <v>0</v>
      </c>
      <c r="N55" s="34">
        <v>0</v>
      </c>
      <c r="O55" s="34">
        <v>0</v>
      </c>
      <c r="P55" s="34">
        <v>0</v>
      </c>
      <c r="Q55" s="34">
        <v>0</v>
      </c>
      <c r="R55" s="34">
        <v>0</v>
      </c>
      <c r="S55" s="34">
        <v>0</v>
      </c>
      <c r="T55" s="34">
        <v>0</v>
      </c>
      <c r="U55" s="34">
        <v>0</v>
      </c>
      <c r="V55" s="34">
        <v>0</v>
      </c>
      <c r="W55" s="34">
        <v>0</v>
      </c>
      <c r="X55" s="34">
        <v>0</v>
      </c>
      <c r="Y55" s="34">
        <v>0</v>
      </c>
      <c r="Z55" s="34">
        <v>0</v>
      </c>
      <c r="AA55" s="34">
        <v>0</v>
      </c>
    </row>
    <row r="56" spans="1:27" x14ac:dyDescent="0.35">
      <c r="A56" s="31" t="s">
        <v>121</v>
      </c>
      <c r="B56" s="31" t="s">
        <v>34</v>
      </c>
      <c r="C56" s="34">
        <v>0</v>
      </c>
      <c r="D56" s="34">
        <v>0</v>
      </c>
      <c r="E56" s="34">
        <v>0</v>
      </c>
      <c r="F56" s="34">
        <v>0</v>
      </c>
      <c r="G56" s="34">
        <v>0</v>
      </c>
      <c r="H56" s="34">
        <v>0</v>
      </c>
      <c r="I56" s="34">
        <v>0</v>
      </c>
      <c r="J56" s="34">
        <v>0</v>
      </c>
      <c r="K56" s="34">
        <v>0</v>
      </c>
      <c r="L56" s="34">
        <v>0</v>
      </c>
      <c r="M56" s="34">
        <v>0</v>
      </c>
      <c r="N56" s="34">
        <v>0</v>
      </c>
      <c r="O56" s="34">
        <v>0</v>
      </c>
      <c r="P56" s="34">
        <v>0</v>
      </c>
      <c r="Q56" s="34">
        <v>0</v>
      </c>
      <c r="R56" s="34">
        <v>0</v>
      </c>
      <c r="S56" s="34">
        <v>0</v>
      </c>
      <c r="T56" s="34">
        <v>0</v>
      </c>
      <c r="U56" s="34">
        <v>0</v>
      </c>
      <c r="V56" s="34">
        <v>0</v>
      </c>
      <c r="W56" s="34">
        <v>0</v>
      </c>
      <c r="X56" s="34">
        <v>0</v>
      </c>
      <c r="Y56" s="34">
        <v>0</v>
      </c>
      <c r="Z56" s="34">
        <v>0</v>
      </c>
      <c r="AA56" s="34">
        <v>0</v>
      </c>
    </row>
    <row r="57" spans="1:27" x14ac:dyDescent="0.35">
      <c r="A57" s="31" t="s">
        <v>121</v>
      </c>
      <c r="B57" s="31" t="s">
        <v>70</v>
      </c>
      <c r="C57" s="34">
        <v>0</v>
      </c>
      <c r="D57" s="34">
        <v>0</v>
      </c>
      <c r="E57" s="34">
        <v>0</v>
      </c>
      <c r="F57" s="34">
        <v>0</v>
      </c>
      <c r="G57" s="34">
        <v>0</v>
      </c>
      <c r="H57" s="34">
        <v>0</v>
      </c>
      <c r="I57" s="34">
        <v>0</v>
      </c>
      <c r="J57" s="34">
        <v>0</v>
      </c>
      <c r="K57" s="34">
        <v>0</v>
      </c>
      <c r="L57" s="34">
        <v>0</v>
      </c>
      <c r="M57" s="34">
        <v>0</v>
      </c>
      <c r="N57" s="34">
        <v>0</v>
      </c>
      <c r="O57" s="34">
        <v>0</v>
      </c>
      <c r="P57" s="34">
        <v>0</v>
      </c>
      <c r="Q57" s="34">
        <v>0</v>
      </c>
      <c r="R57" s="34">
        <v>0</v>
      </c>
      <c r="S57" s="34">
        <v>0</v>
      </c>
      <c r="T57" s="34">
        <v>0</v>
      </c>
      <c r="U57" s="34">
        <v>0</v>
      </c>
      <c r="V57" s="34">
        <v>0</v>
      </c>
      <c r="W57" s="34">
        <v>0</v>
      </c>
      <c r="X57" s="34">
        <v>0</v>
      </c>
      <c r="Y57" s="34">
        <v>0</v>
      </c>
      <c r="Z57" s="34">
        <v>0</v>
      </c>
      <c r="AA57" s="34">
        <v>0</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184608.44651678001</v>
      </c>
      <c r="D59" s="35">
        <v>135581.45711318002</v>
      </c>
      <c r="E59" s="35">
        <v>130762.68630998</v>
      </c>
      <c r="F59" s="35">
        <v>108796.243806347</v>
      </c>
      <c r="G59" s="35">
        <v>99750.856659493002</v>
      </c>
      <c r="H59" s="35">
        <v>84131.967007514002</v>
      </c>
      <c r="I59" s="35">
        <v>67695.759148975005</v>
      </c>
      <c r="J59" s="35">
        <v>63139.776418427005</v>
      </c>
      <c r="K59" s="35">
        <v>50539.563710194001</v>
      </c>
      <c r="L59" s="35">
        <v>46564.907236229999</v>
      </c>
      <c r="M59" s="35">
        <v>43329.824237482004</v>
      </c>
      <c r="N59" s="35">
        <v>42755.324319189</v>
      </c>
      <c r="O59" s="35">
        <v>40219.941399094991</v>
      </c>
      <c r="P59" s="35">
        <v>39034.288202655989</v>
      </c>
      <c r="Q59" s="35">
        <v>39990.925698444997</v>
      </c>
      <c r="R59" s="35">
        <v>38343.851357472005</v>
      </c>
      <c r="S59" s="35">
        <v>40980.251838166005</v>
      </c>
      <c r="T59" s="35">
        <v>36652.903756894993</v>
      </c>
      <c r="U59" s="35">
        <v>36202.015133943001</v>
      </c>
      <c r="V59" s="35">
        <v>34747.392136513001</v>
      </c>
      <c r="W59" s="35">
        <v>32761.472483833</v>
      </c>
      <c r="X59" s="35">
        <v>27300.379843635001</v>
      </c>
      <c r="Y59" s="35">
        <v>30019.319887416001</v>
      </c>
      <c r="Z59" s="35">
        <v>23306.929447424998</v>
      </c>
      <c r="AA59" s="35">
        <v>20630.576970055001</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221150.45600000001</v>
      </c>
      <c r="D64" s="34">
        <v>135722.10864351998</v>
      </c>
      <c r="E64" s="34">
        <v>109508.05447589999</v>
      </c>
      <c r="F64" s="34">
        <v>91568.917557220004</v>
      </c>
      <c r="G64" s="34">
        <v>82806.398405729997</v>
      </c>
      <c r="H64" s="34">
        <v>33666.73915442</v>
      </c>
      <c r="I64" s="34">
        <v>33581.053655560005</v>
      </c>
      <c r="J64" s="34">
        <v>23445.815001479998</v>
      </c>
      <c r="K64" s="34">
        <v>22796.845234099997</v>
      </c>
      <c r="L64" s="34">
        <v>35124.099369379997</v>
      </c>
      <c r="M64" s="34">
        <v>20654.1662292</v>
      </c>
      <c r="N64" s="34">
        <v>35366.606934299998</v>
      </c>
      <c r="O64" s="34">
        <v>41340.583475979998</v>
      </c>
      <c r="P64" s="34">
        <v>38032.032624480002</v>
      </c>
      <c r="Q64" s="34">
        <v>19106.188450380003</v>
      </c>
      <c r="R64" s="34">
        <v>16330.067734279999</v>
      </c>
      <c r="S64" s="34">
        <v>0.13279765000000002</v>
      </c>
      <c r="T64" s="34">
        <v>0.127046135</v>
      </c>
      <c r="U64" s="34">
        <v>0.12462983</v>
      </c>
      <c r="V64" s="34">
        <v>0.116493004</v>
      </c>
      <c r="W64" s="34">
        <v>0.11920748</v>
      </c>
      <c r="X64" s="34">
        <v>0.120157875</v>
      </c>
      <c r="Y64" s="34">
        <v>0.12321000999999999</v>
      </c>
      <c r="Z64" s="34">
        <v>0.11182085</v>
      </c>
      <c r="AA64" s="34">
        <v>0.10370185</v>
      </c>
    </row>
    <row r="65" spans="1:27" x14ac:dyDescent="0.35">
      <c r="A65" s="31" t="s">
        <v>122</v>
      </c>
      <c r="B65" s="31" t="s">
        <v>30</v>
      </c>
      <c r="C65" s="34">
        <v>69123.210400000011</v>
      </c>
      <c r="D65" s="34">
        <v>58481.044000000002</v>
      </c>
      <c r="E65" s="34">
        <v>62771.124000000003</v>
      </c>
      <c r="F65" s="34">
        <v>6566.9350000000004</v>
      </c>
      <c r="G65" s="34">
        <v>6364.2960000000003</v>
      </c>
      <c r="H65" s="34">
        <v>6161.7614999999996</v>
      </c>
      <c r="I65" s="34">
        <v>6019.6229999999996</v>
      </c>
      <c r="J65" s="34">
        <v>5913.3384999999998</v>
      </c>
      <c r="K65" s="34">
        <v>5628.1405000000004</v>
      </c>
      <c r="L65" s="34">
        <v>5385.7730000000001</v>
      </c>
      <c r="M65" s="34">
        <v>5268.3410000000003</v>
      </c>
      <c r="N65" s="34">
        <v>4890.0465000000004</v>
      </c>
      <c r="O65" s="34">
        <v>4839.2984999999999</v>
      </c>
      <c r="P65" s="34">
        <v>4547.0874999999996</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39137.463538363998</v>
      </c>
      <c r="D66" s="34">
        <v>19628.256971923998</v>
      </c>
      <c r="E66" s="34">
        <v>28805.748166215999</v>
      </c>
      <c r="F66" s="34">
        <v>19176.372181895997</v>
      </c>
      <c r="G66" s="34">
        <v>14207.523266963002</v>
      </c>
      <c r="H66" s="34">
        <v>4344.4036949789997</v>
      </c>
      <c r="I66" s="34">
        <v>3037.1336976790003</v>
      </c>
      <c r="J66" s="34">
        <v>1587.7185232059996</v>
      </c>
      <c r="K66" s="34">
        <v>38.939638931000012</v>
      </c>
      <c r="L66" s="34">
        <v>4840.9530543729998</v>
      </c>
      <c r="M66" s="34">
        <v>2445.8914645530003</v>
      </c>
      <c r="N66" s="34">
        <v>6844.7339659930003</v>
      </c>
      <c r="O66" s="34">
        <v>7675.5908109930006</v>
      </c>
      <c r="P66" s="34">
        <v>8074.333936991</v>
      </c>
      <c r="Q66" s="34">
        <v>4739.1442646810001</v>
      </c>
      <c r="R66" s="34">
        <v>3900.2623068009998</v>
      </c>
      <c r="S66" s="34">
        <v>8232.318127909999</v>
      </c>
      <c r="T66" s="34">
        <v>8206.1140441610005</v>
      </c>
      <c r="U66" s="34">
        <v>11065.476103459001</v>
      </c>
      <c r="V66" s="34">
        <v>10295.994059429002</v>
      </c>
      <c r="W66" s="34">
        <v>11632.787539505</v>
      </c>
      <c r="X66" s="34">
        <v>9389.7752045770012</v>
      </c>
      <c r="Y66" s="34">
        <v>13785.762376467999</v>
      </c>
      <c r="Z66" s="34">
        <v>587.53950699999996</v>
      </c>
      <c r="AA66" s="34">
        <v>265.37857299999996</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0</v>
      </c>
      <c r="E68" s="34">
        <v>0</v>
      </c>
      <c r="F68" s="34">
        <v>0</v>
      </c>
      <c r="G68" s="34">
        <v>0</v>
      </c>
      <c r="H68" s="34">
        <v>0</v>
      </c>
      <c r="I68" s="34">
        <v>0</v>
      </c>
      <c r="J68" s="34">
        <v>0</v>
      </c>
      <c r="K68" s="34">
        <v>0</v>
      </c>
      <c r="L68" s="34">
        <v>0</v>
      </c>
      <c r="M68" s="34">
        <v>0</v>
      </c>
      <c r="N68" s="34">
        <v>0</v>
      </c>
      <c r="O68" s="34">
        <v>0</v>
      </c>
      <c r="P68" s="34">
        <v>0</v>
      </c>
      <c r="Q68" s="34">
        <v>0</v>
      </c>
      <c r="R68" s="34">
        <v>0</v>
      </c>
      <c r="S68" s="34">
        <v>0</v>
      </c>
      <c r="T68" s="34">
        <v>0</v>
      </c>
      <c r="U68" s="34">
        <v>0</v>
      </c>
      <c r="V68" s="34">
        <v>0</v>
      </c>
      <c r="W68" s="34">
        <v>0</v>
      </c>
      <c r="X68" s="34">
        <v>0</v>
      </c>
      <c r="Y68" s="34">
        <v>0</v>
      </c>
      <c r="Z68" s="34">
        <v>0</v>
      </c>
      <c r="AA68" s="34">
        <v>0</v>
      </c>
    </row>
    <row r="69" spans="1:27" x14ac:dyDescent="0.35">
      <c r="A69" s="31" t="s">
        <v>122</v>
      </c>
      <c r="B69" s="31" t="s">
        <v>65</v>
      </c>
      <c r="C69" s="34">
        <v>0</v>
      </c>
      <c r="D69" s="34">
        <v>0</v>
      </c>
      <c r="E69" s="34">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c r="W69" s="34">
        <v>0</v>
      </c>
      <c r="X69" s="34">
        <v>0</v>
      </c>
      <c r="Y69" s="34">
        <v>0</v>
      </c>
      <c r="Z69" s="34">
        <v>0</v>
      </c>
      <c r="AA69" s="34">
        <v>0</v>
      </c>
    </row>
    <row r="70" spans="1:27" x14ac:dyDescent="0.35">
      <c r="A70" s="31" t="s">
        <v>122</v>
      </c>
      <c r="B70" s="31" t="s">
        <v>34</v>
      </c>
      <c r="C70" s="34">
        <v>0</v>
      </c>
      <c r="D70" s="34">
        <v>0</v>
      </c>
      <c r="E70" s="34">
        <v>0</v>
      </c>
      <c r="F70" s="34">
        <v>0</v>
      </c>
      <c r="G70" s="34">
        <v>0</v>
      </c>
      <c r="H70" s="34">
        <v>0</v>
      </c>
      <c r="I70" s="34">
        <v>0</v>
      </c>
      <c r="J70" s="34">
        <v>0</v>
      </c>
      <c r="K70" s="34">
        <v>0</v>
      </c>
      <c r="L70" s="34">
        <v>0</v>
      </c>
      <c r="M70" s="34">
        <v>0</v>
      </c>
      <c r="N70" s="34">
        <v>0</v>
      </c>
      <c r="O70" s="34">
        <v>0</v>
      </c>
      <c r="P70" s="34">
        <v>0</v>
      </c>
      <c r="Q70" s="34">
        <v>0</v>
      </c>
      <c r="R70" s="34">
        <v>0</v>
      </c>
      <c r="S70" s="34">
        <v>0</v>
      </c>
      <c r="T70" s="34">
        <v>0</v>
      </c>
      <c r="U70" s="34">
        <v>0</v>
      </c>
      <c r="V70" s="34">
        <v>0</v>
      </c>
      <c r="W70" s="34">
        <v>0</v>
      </c>
      <c r="X70" s="34">
        <v>0</v>
      </c>
      <c r="Y70" s="34">
        <v>0</v>
      </c>
      <c r="Z70" s="34">
        <v>0</v>
      </c>
      <c r="AA70" s="34">
        <v>0</v>
      </c>
    </row>
    <row r="71" spans="1:27" x14ac:dyDescent="0.35">
      <c r="A71" s="31" t="s">
        <v>122</v>
      </c>
      <c r="B71" s="31" t="s">
        <v>70</v>
      </c>
      <c r="C71" s="34">
        <v>0</v>
      </c>
      <c r="D71" s="34">
        <v>0</v>
      </c>
      <c r="E71" s="34">
        <v>0</v>
      </c>
      <c r="F71" s="34">
        <v>0</v>
      </c>
      <c r="G71" s="34">
        <v>0</v>
      </c>
      <c r="H71" s="34">
        <v>0</v>
      </c>
      <c r="I71" s="34">
        <v>0</v>
      </c>
      <c r="J71" s="34">
        <v>0</v>
      </c>
      <c r="K71" s="34">
        <v>0</v>
      </c>
      <c r="L71" s="34">
        <v>0</v>
      </c>
      <c r="M71" s="34">
        <v>0</v>
      </c>
      <c r="N71" s="34">
        <v>0</v>
      </c>
      <c r="O71" s="34">
        <v>0</v>
      </c>
      <c r="P71" s="34">
        <v>0</v>
      </c>
      <c r="Q71" s="34">
        <v>0</v>
      </c>
      <c r="R71" s="34">
        <v>0</v>
      </c>
      <c r="S71" s="34">
        <v>0</v>
      </c>
      <c r="T71" s="34">
        <v>0</v>
      </c>
      <c r="U71" s="34">
        <v>0</v>
      </c>
      <c r="V71" s="34">
        <v>0</v>
      </c>
      <c r="W71" s="34">
        <v>0</v>
      </c>
      <c r="X71" s="34">
        <v>0</v>
      </c>
      <c r="Y71" s="34">
        <v>0</v>
      </c>
      <c r="Z71" s="34">
        <v>0</v>
      </c>
      <c r="AA71" s="34">
        <v>0</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329411.12993836397</v>
      </c>
      <c r="D73" s="35">
        <v>213831.40961544396</v>
      </c>
      <c r="E73" s="35">
        <v>201084.92664211598</v>
      </c>
      <c r="F73" s="35">
        <v>117312.22473911601</v>
      </c>
      <c r="G73" s="35">
        <v>103378.217672693</v>
      </c>
      <c r="H73" s="35">
        <v>44172.904349399003</v>
      </c>
      <c r="I73" s="35">
        <v>42637.810353239001</v>
      </c>
      <c r="J73" s="35">
        <v>30946.872024685996</v>
      </c>
      <c r="K73" s="35">
        <v>28463.925373030997</v>
      </c>
      <c r="L73" s="35">
        <v>45350.825423752998</v>
      </c>
      <c r="M73" s="35">
        <v>28368.398693752999</v>
      </c>
      <c r="N73" s="35">
        <v>47101.387400292995</v>
      </c>
      <c r="O73" s="35">
        <v>53855.472786972998</v>
      </c>
      <c r="P73" s="35">
        <v>50653.454061471006</v>
      </c>
      <c r="Q73" s="35">
        <v>23845.332715061002</v>
      </c>
      <c r="R73" s="35">
        <v>20230.330041080997</v>
      </c>
      <c r="S73" s="35">
        <v>8232.4509255599987</v>
      </c>
      <c r="T73" s="35">
        <v>8206.241090296</v>
      </c>
      <c r="U73" s="35">
        <v>11065.600733289</v>
      </c>
      <c r="V73" s="35">
        <v>10296.110552433001</v>
      </c>
      <c r="W73" s="35">
        <v>11632.906746985</v>
      </c>
      <c r="X73" s="35">
        <v>9389.8953624520018</v>
      </c>
      <c r="Y73" s="35">
        <v>13785.885586478</v>
      </c>
      <c r="Z73" s="35">
        <v>587.65132784999992</v>
      </c>
      <c r="AA73" s="35">
        <v>265.48227484999995</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9.3955733999999888E-2</v>
      </c>
      <c r="E78" s="34">
        <v>0.13645357999999999</v>
      </c>
      <c r="F78" s="34">
        <v>0.12961271999999999</v>
      </c>
      <c r="G78" s="34">
        <v>0.112254944</v>
      </c>
      <c r="H78" s="34">
        <v>0.10991882</v>
      </c>
      <c r="I78" s="34">
        <v>0.10700192</v>
      </c>
      <c r="J78" s="34">
        <v>0.12766116999999999</v>
      </c>
      <c r="K78" s="34">
        <v>0.13281313</v>
      </c>
      <c r="L78" s="34">
        <v>0.15541818000000002</v>
      </c>
      <c r="M78" s="34">
        <v>0.13811755000000001</v>
      </c>
      <c r="N78" s="34">
        <v>0.15365525999999999</v>
      </c>
      <c r="O78" s="34">
        <v>0.15022191000000001</v>
      </c>
      <c r="P78" s="34">
        <v>0.13592935</v>
      </c>
      <c r="Q78" s="34">
        <v>0.12298443000000001</v>
      </c>
      <c r="R78" s="34">
        <v>0.11664271</v>
      </c>
      <c r="S78" s="34">
        <v>0.11584266</v>
      </c>
      <c r="T78" s="34">
        <v>0.10827753</v>
      </c>
      <c r="U78" s="34">
        <v>0.1131733</v>
      </c>
      <c r="V78" s="34">
        <v>0.10302878</v>
      </c>
      <c r="W78" s="34">
        <v>0.10032170999999999</v>
      </c>
      <c r="X78" s="34">
        <v>9.7459580000000004E-2</v>
      </c>
      <c r="Y78" s="34">
        <v>9.5161759999999998E-2</v>
      </c>
      <c r="Z78" s="34">
        <v>8.8506979999999999E-2</v>
      </c>
      <c r="AA78" s="34">
        <v>8.3187904000000007E-2</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0.33201104999999898</v>
      </c>
      <c r="D80" s="34">
        <v>0.120148822</v>
      </c>
      <c r="E80" s="34">
        <v>0.1993671199999999</v>
      </c>
      <c r="F80" s="34">
        <v>0.1808680269999999</v>
      </c>
      <c r="G80" s="34">
        <v>0.11728734499999999</v>
      </c>
      <c r="H80" s="34">
        <v>0.116452563</v>
      </c>
      <c r="I80" s="34">
        <v>0.1152872779999999</v>
      </c>
      <c r="J80" s="34">
        <v>0.14892224499999998</v>
      </c>
      <c r="K80" s="34">
        <v>0.15139174199999991</v>
      </c>
      <c r="L80" s="34">
        <v>0.190939266</v>
      </c>
      <c r="M80" s="34">
        <v>0.14933596199999999</v>
      </c>
      <c r="N80" s="34">
        <v>0.19177976000000002</v>
      </c>
      <c r="O80" s="34">
        <v>0.20344031799999998</v>
      </c>
      <c r="P80" s="34">
        <v>0.16690485299999999</v>
      </c>
      <c r="Q80" s="34">
        <v>55.820189578000004</v>
      </c>
      <c r="R80" s="34">
        <v>11.486327129999999</v>
      </c>
      <c r="S80" s="34">
        <v>120.73839304500001</v>
      </c>
      <c r="T80" s="34">
        <v>46.051258447000009</v>
      </c>
      <c r="U80" s="34">
        <v>285.94246454799998</v>
      </c>
      <c r="V80" s="34">
        <v>327.143973077</v>
      </c>
      <c r="W80" s="34">
        <v>548.72570322400009</v>
      </c>
      <c r="X80" s="34">
        <v>341.27485705999999</v>
      </c>
      <c r="Y80" s="34">
        <v>1102.331767274</v>
      </c>
      <c r="Z80" s="34">
        <v>891.98008662799998</v>
      </c>
      <c r="AA80" s="34">
        <v>645.81000378300007</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0</v>
      </c>
      <c r="E82" s="34">
        <v>0</v>
      </c>
      <c r="F82" s="34">
        <v>0</v>
      </c>
      <c r="G82" s="34">
        <v>0</v>
      </c>
      <c r="H82" s="34">
        <v>0</v>
      </c>
      <c r="I82" s="34">
        <v>0</v>
      </c>
      <c r="J82" s="34">
        <v>0</v>
      </c>
      <c r="K82" s="34">
        <v>0</v>
      </c>
      <c r="L82" s="34">
        <v>0</v>
      </c>
      <c r="M82" s="34">
        <v>0</v>
      </c>
      <c r="N82" s="34">
        <v>0</v>
      </c>
      <c r="O82" s="34">
        <v>0</v>
      </c>
      <c r="P82" s="34">
        <v>0</v>
      </c>
      <c r="Q82" s="34">
        <v>0</v>
      </c>
      <c r="R82" s="34">
        <v>0</v>
      </c>
      <c r="S82" s="34">
        <v>0</v>
      </c>
      <c r="T82" s="34">
        <v>0</v>
      </c>
      <c r="U82" s="34">
        <v>0</v>
      </c>
      <c r="V82" s="34">
        <v>0</v>
      </c>
      <c r="W82" s="34">
        <v>0</v>
      </c>
      <c r="X82" s="34">
        <v>0</v>
      </c>
      <c r="Y82" s="34">
        <v>0</v>
      </c>
      <c r="Z82" s="34">
        <v>0</v>
      </c>
      <c r="AA82" s="34">
        <v>0</v>
      </c>
    </row>
    <row r="83" spans="1:27" x14ac:dyDescent="0.35">
      <c r="A83" s="31" t="s">
        <v>123</v>
      </c>
      <c r="B83" s="31" t="s">
        <v>65</v>
      </c>
      <c r="C83" s="34">
        <v>0</v>
      </c>
      <c r="D83" s="34">
        <v>0</v>
      </c>
      <c r="E83" s="34">
        <v>0</v>
      </c>
      <c r="F83" s="34">
        <v>0</v>
      </c>
      <c r="G83" s="34">
        <v>0</v>
      </c>
      <c r="H83" s="34">
        <v>0</v>
      </c>
      <c r="I83" s="34">
        <v>0</v>
      </c>
      <c r="J83" s="34">
        <v>0</v>
      </c>
      <c r="K83" s="34">
        <v>0</v>
      </c>
      <c r="L83" s="34">
        <v>0</v>
      </c>
      <c r="M83" s="34">
        <v>0</v>
      </c>
      <c r="N83" s="34">
        <v>0</v>
      </c>
      <c r="O83" s="34">
        <v>0</v>
      </c>
      <c r="P83" s="34">
        <v>0</v>
      </c>
      <c r="Q83" s="34">
        <v>0</v>
      </c>
      <c r="R83" s="34">
        <v>0</v>
      </c>
      <c r="S83" s="34">
        <v>0</v>
      </c>
      <c r="T83" s="34">
        <v>0</v>
      </c>
      <c r="U83" s="34">
        <v>0</v>
      </c>
      <c r="V83" s="34">
        <v>0</v>
      </c>
      <c r="W83" s="34">
        <v>0</v>
      </c>
      <c r="X83" s="34">
        <v>0</v>
      </c>
      <c r="Y83" s="34">
        <v>0</v>
      </c>
      <c r="Z83" s="34">
        <v>0</v>
      </c>
      <c r="AA83" s="34">
        <v>0</v>
      </c>
    </row>
    <row r="84" spans="1:27" x14ac:dyDescent="0.35">
      <c r="A84" s="31" t="s">
        <v>123</v>
      </c>
      <c r="B84" s="31" t="s">
        <v>34</v>
      </c>
      <c r="C84" s="34">
        <v>0</v>
      </c>
      <c r="D84" s="34">
        <v>0</v>
      </c>
      <c r="E84" s="34">
        <v>0</v>
      </c>
      <c r="F84" s="34">
        <v>0</v>
      </c>
      <c r="G84" s="34">
        <v>0</v>
      </c>
      <c r="H84" s="34">
        <v>0</v>
      </c>
      <c r="I84" s="34">
        <v>0</v>
      </c>
      <c r="J84" s="34">
        <v>0</v>
      </c>
      <c r="K84" s="34">
        <v>0</v>
      </c>
      <c r="L84" s="34">
        <v>0</v>
      </c>
      <c r="M84" s="34">
        <v>0</v>
      </c>
      <c r="N84" s="34">
        <v>0</v>
      </c>
      <c r="O84" s="34">
        <v>0</v>
      </c>
      <c r="P84" s="34">
        <v>0</v>
      </c>
      <c r="Q84" s="34">
        <v>0</v>
      </c>
      <c r="R84" s="34">
        <v>0</v>
      </c>
      <c r="S84" s="34">
        <v>0</v>
      </c>
      <c r="T84" s="34">
        <v>0</v>
      </c>
      <c r="U84" s="34">
        <v>0</v>
      </c>
      <c r="V84" s="34">
        <v>0</v>
      </c>
      <c r="W84" s="34">
        <v>0</v>
      </c>
      <c r="X84" s="34">
        <v>0</v>
      </c>
      <c r="Y84" s="34">
        <v>0</v>
      </c>
      <c r="Z84" s="34">
        <v>0</v>
      </c>
      <c r="AA84" s="34">
        <v>0</v>
      </c>
    </row>
    <row r="85" spans="1:27" x14ac:dyDescent="0.35">
      <c r="A85" s="31" t="s">
        <v>123</v>
      </c>
      <c r="B85" s="31" t="s">
        <v>70</v>
      </c>
      <c r="C85" s="34">
        <v>0</v>
      </c>
      <c r="D85" s="34">
        <v>0</v>
      </c>
      <c r="E85" s="34">
        <v>0</v>
      </c>
      <c r="F85" s="34">
        <v>0</v>
      </c>
      <c r="G85" s="34">
        <v>0</v>
      </c>
      <c r="H85" s="34">
        <v>0</v>
      </c>
      <c r="I85" s="34">
        <v>0</v>
      </c>
      <c r="J85" s="34">
        <v>0</v>
      </c>
      <c r="K85" s="34">
        <v>0</v>
      </c>
      <c r="L85" s="34">
        <v>0</v>
      </c>
      <c r="M85" s="34">
        <v>0</v>
      </c>
      <c r="N85" s="34">
        <v>0</v>
      </c>
      <c r="O85" s="34">
        <v>0</v>
      </c>
      <c r="P85" s="34">
        <v>0</v>
      </c>
      <c r="Q85" s="34">
        <v>0</v>
      </c>
      <c r="R85" s="34">
        <v>0</v>
      </c>
      <c r="S85" s="34">
        <v>0</v>
      </c>
      <c r="T85" s="34">
        <v>0</v>
      </c>
      <c r="U85" s="34">
        <v>0</v>
      </c>
      <c r="V85" s="34">
        <v>0</v>
      </c>
      <c r="W85" s="34">
        <v>0</v>
      </c>
      <c r="X85" s="34">
        <v>0</v>
      </c>
      <c r="Y85" s="34">
        <v>0</v>
      </c>
      <c r="Z85" s="34">
        <v>0</v>
      </c>
      <c r="AA85" s="34">
        <v>0</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0.33201104999999898</v>
      </c>
      <c r="D87" s="35">
        <v>0.21410455599999989</v>
      </c>
      <c r="E87" s="35">
        <v>0.33582069999999986</v>
      </c>
      <c r="F87" s="35">
        <v>0.31048074699999989</v>
      </c>
      <c r="G87" s="35">
        <v>0.22954228899999998</v>
      </c>
      <c r="H87" s="35">
        <v>0.22637138299999998</v>
      </c>
      <c r="I87" s="35">
        <v>0.22228919799999991</v>
      </c>
      <c r="J87" s="35">
        <v>0.27658341499999994</v>
      </c>
      <c r="K87" s="35">
        <v>0.28420487199999989</v>
      </c>
      <c r="L87" s="35">
        <v>0.34635744600000001</v>
      </c>
      <c r="M87" s="35">
        <v>0.28745351200000002</v>
      </c>
      <c r="N87" s="35">
        <v>0.34543502000000004</v>
      </c>
      <c r="O87" s="35">
        <v>0.35366222800000002</v>
      </c>
      <c r="P87" s="35">
        <v>0.30283420299999997</v>
      </c>
      <c r="Q87" s="35">
        <v>55.943174008000007</v>
      </c>
      <c r="R87" s="35">
        <v>11.60296984</v>
      </c>
      <c r="S87" s="35">
        <v>120.85423570500001</v>
      </c>
      <c r="T87" s="35">
        <v>46.159535977000012</v>
      </c>
      <c r="U87" s="35">
        <v>286.055637848</v>
      </c>
      <c r="V87" s="35">
        <v>327.24700185699999</v>
      </c>
      <c r="W87" s="35">
        <v>548.82602493400009</v>
      </c>
      <c r="X87" s="35">
        <v>341.37231664000001</v>
      </c>
      <c r="Y87" s="35">
        <v>1102.4269290340001</v>
      </c>
      <c r="Z87" s="35">
        <v>892.06859360800001</v>
      </c>
      <c r="AA87" s="35">
        <v>645.89319168700013</v>
      </c>
    </row>
  </sheetData>
  <sheetProtection algorithmName="SHA-512" hashValue="yIEQ8FaGJkyLMUOS4e1H5XxnhRO1Omnkct+qxYw1jShQmVhgc7WXzAP5H0aEoaIZvfvyZmRRjaduXnoGSiAj3A==" saltValue="XepnuqrooMaKeA3oKqHoKg=="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theme="7" tint="0.39997558519241921"/>
  </sheetPr>
  <dimension ref="A1:AA87"/>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149</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136</v>
      </c>
      <c r="B2" s="18" t="s">
        <v>137</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0</v>
      </c>
      <c r="D6" s="34">
        <v>0</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c r="Z6" s="34">
        <v>0</v>
      </c>
      <c r="AA6" s="34">
        <v>0</v>
      </c>
    </row>
    <row r="7" spans="1:27" x14ac:dyDescent="0.35">
      <c r="A7" s="31" t="s">
        <v>38</v>
      </c>
      <c r="B7" s="31" t="s">
        <v>68</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row>
    <row r="8" spans="1:27" x14ac:dyDescent="0.35">
      <c r="A8" s="31" t="s">
        <v>38</v>
      </c>
      <c r="B8" s="31" t="s">
        <v>18</v>
      </c>
      <c r="C8" s="34">
        <v>0</v>
      </c>
      <c r="D8" s="34">
        <v>4.8382826962921994</v>
      </c>
      <c r="E8" s="34">
        <v>0.32377082365537646</v>
      </c>
      <c r="F8" s="34">
        <v>1.7805890511942621E-3</v>
      </c>
      <c r="G8" s="34">
        <v>0</v>
      </c>
      <c r="H8" s="34">
        <v>2.8782048620260904E-4</v>
      </c>
      <c r="I8" s="34">
        <v>1.9745550077440499E-4</v>
      </c>
      <c r="J8" s="34">
        <v>6.852458454925188E-2</v>
      </c>
      <c r="K8" s="34">
        <v>3.430393812750776E-2</v>
      </c>
      <c r="L8" s="34">
        <v>7.3093408378278296E-2</v>
      </c>
      <c r="M8" s="34">
        <v>7.40185073957704E-3</v>
      </c>
      <c r="N8" s="34">
        <v>0.20576605764884098</v>
      </c>
      <c r="O8" s="34">
        <v>1.1071153215920046E-2</v>
      </c>
      <c r="P8" s="34">
        <v>5.20898927505416E-4</v>
      </c>
      <c r="Q8" s="34">
        <v>3.6434901111094629E-4</v>
      </c>
      <c r="R8" s="34">
        <v>7.1572988193478824E-4</v>
      </c>
      <c r="S8" s="34">
        <v>0.14557145836402877</v>
      </c>
      <c r="T8" s="34">
        <v>7.0408239634801896E-3</v>
      </c>
      <c r="U8" s="34">
        <v>2.413049871126929E-2</v>
      </c>
      <c r="V8" s="34">
        <v>9.9614280209271494E-4</v>
      </c>
      <c r="W8" s="34">
        <v>2.0187502654299083E-2</v>
      </c>
      <c r="X8" s="34">
        <v>4.0730898206976077E-2</v>
      </c>
      <c r="Y8" s="34">
        <v>7.9719491407000253E-3</v>
      </c>
      <c r="Z8" s="34">
        <v>1.432350951114997E-4</v>
      </c>
      <c r="AA8" s="34">
        <v>8.0384283119266524E-5</v>
      </c>
    </row>
    <row r="9" spans="1:27" x14ac:dyDescent="0.35">
      <c r="A9" s="31" t="s">
        <v>38</v>
      </c>
      <c r="B9" s="31" t="s">
        <v>30</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row>
    <row r="10" spans="1:27" x14ac:dyDescent="0.35">
      <c r="A10" s="31" t="s">
        <v>38</v>
      </c>
      <c r="B10" s="31" t="s">
        <v>63</v>
      </c>
      <c r="C10" s="34">
        <v>5.7224350852499208</v>
      </c>
      <c r="D10" s="34">
        <v>9.3213454600494183E-2</v>
      </c>
      <c r="E10" s="34">
        <v>0.52468452339923899</v>
      </c>
      <c r="F10" s="34">
        <v>0.3266372621739333</v>
      </c>
      <c r="G10" s="34">
        <v>0.15713437869958669</v>
      </c>
      <c r="H10" s="34">
        <v>0.17303804073560469</v>
      </c>
      <c r="I10" s="34">
        <v>0.20414077769500183</v>
      </c>
      <c r="J10" s="34">
        <v>0.20817510775898621</v>
      </c>
      <c r="K10" s="34">
        <v>0.19543644933597104</v>
      </c>
      <c r="L10" s="34">
        <v>0.21791037731875113</v>
      </c>
      <c r="M10" s="34">
        <v>0.15959976644171017</v>
      </c>
      <c r="N10" s="34">
        <v>0.244794536213296</v>
      </c>
      <c r="O10" s="34">
        <v>0.2199760478568617</v>
      </c>
      <c r="P10" s="34">
        <v>0.15446185411246102</v>
      </c>
      <c r="Q10" s="34">
        <v>40483.677026844627</v>
      </c>
      <c r="R10" s="34">
        <v>0.13568623322785764</v>
      </c>
      <c r="S10" s="34">
        <v>59849.536130717068</v>
      </c>
      <c r="T10" s="34">
        <v>9.224475028489057E-2</v>
      </c>
      <c r="U10" s="34">
        <v>0.10781351983284564</v>
      </c>
      <c r="V10" s="34">
        <v>7.1647544335315297E-2</v>
      </c>
      <c r="W10" s="34">
        <v>6.9058809145614797E-2</v>
      </c>
      <c r="X10" s="34">
        <v>18718.349106361376</v>
      </c>
      <c r="Y10" s="34">
        <v>25722.032195149808</v>
      </c>
      <c r="Z10" s="34">
        <v>7987.2339179623177</v>
      </c>
      <c r="AA10" s="34">
        <v>2705.0989431787866</v>
      </c>
    </row>
    <row r="11" spans="1:27" x14ac:dyDescent="0.35">
      <c r="A11" s="31" t="s">
        <v>38</v>
      </c>
      <c r="B11" s="31" t="s">
        <v>62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row>
    <row r="12" spans="1:27" x14ac:dyDescent="0.35">
      <c r="A12" s="31" t="s">
        <v>38</v>
      </c>
      <c r="B12" s="31" t="s">
        <v>66</v>
      </c>
      <c r="C12" s="34">
        <v>0</v>
      </c>
      <c r="D12" s="34">
        <v>12234726.098048441</v>
      </c>
      <c r="E12" s="34">
        <v>4690915.7802317496</v>
      </c>
      <c r="F12" s="34">
        <v>1690774.8550441028</v>
      </c>
      <c r="G12" s="34">
        <v>1346095.5242513083</v>
      </c>
      <c r="H12" s="34">
        <v>309854.30594216398</v>
      </c>
      <c r="I12" s="34">
        <v>166799.1421613628</v>
      </c>
      <c r="J12" s="34">
        <v>2100917.3348905728</v>
      </c>
      <c r="K12" s="34">
        <v>1331573.5739725456</v>
      </c>
      <c r="L12" s="34">
        <v>469791.70823912992</v>
      </c>
      <c r="M12" s="34">
        <v>0.18467733017306673</v>
      </c>
      <c r="N12" s="34">
        <v>2329073.6338314665</v>
      </c>
      <c r="O12" s="34">
        <v>570902.28232733568</v>
      </c>
      <c r="P12" s="34">
        <v>0.94813830936659338</v>
      </c>
      <c r="Q12" s="34">
        <v>142555.09033431456</v>
      </c>
      <c r="R12" s="34">
        <v>158253.86070248036</v>
      </c>
      <c r="S12" s="34">
        <v>898793.11373772379</v>
      </c>
      <c r="T12" s="34">
        <v>479608.84321299673</v>
      </c>
      <c r="U12" s="34">
        <v>72590.77650794803</v>
      </c>
      <c r="V12" s="34">
        <v>5.0958626115331853</v>
      </c>
      <c r="W12" s="34">
        <v>205963.27517526492</v>
      </c>
      <c r="X12" s="34">
        <v>481320.0039597227</v>
      </c>
      <c r="Y12" s="34">
        <v>20299.198672788389</v>
      </c>
      <c r="Z12" s="34">
        <v>2.58305238751938E-2</v>
      </c>
      <c r="AA12" s="34">
        <v>1.1854191305101852E-2</v>
      </c>
    </row>
    <row r="13" spans="1:27" x14ac:dyDescent="0.35">
      <c r="A13" s="31" t="s">
        <v>38</v>
      </c>
      <c r="B13" s="31" t="s">
        <v>65</v>
      </c>
      <c r="C13" s="34">
        <v>1867787.5624221864</v>
      </c>
      <c r="D13" s="34">
        <v>2.4334304915608229E-2</v>
      </c>
      <c r="E13" s="34">
        <v>0.15600723734302638</v>
      </c>
      <c r="F13" s="34">
        <v>455705.66125164507</v>
      </c>
      <c r="G13" s="34">
        <v>10.703896438088087</v>
      </c>
      <c r="H13" s="34">
        <v>2255002.4114689776</v>
      </c>
      <c r="I13" s="34">
        <v>1006691.2277358903</v>
      </c>
      <c r="J13" s="34">
        <v>973440.9189873971</v>
      </c>
      <c r="K13" s="34">
        <v>10230.013924233672</v>
      </c>
      <c r="L13" s="34">
        <v>381629.73120208259</v>
      </c>
      <c r="M13" s="34">
        <v>65517.845329062475</v>
      </c>
      <c r="N13" s="34">
        <v>705174.71306208405</v>
      </c>
      <c r="O13" s="34">
        <v>7.5963366125049295E-2</v>
      </c>
      <c r="P13" s="34">
        <v>1.0458797221252163E-2</v>
      </c>
      <c r="Q13" s="34">
        <v>0.60683218977771058</v>
      </c>
      <c r="R13" s="34">
        <v>0.81511062820808722</v>
      </c>
      <c r="S13" s="34">
        <v>913465.5572896736</v>
      </c>
      <c r="T13" s="34">
        <v>11860.675394070868</v>
      </c>
      <c r="U13" s="34">
        <v>64648.06983076156</v>
      </c>
      <c r="V13" s="34">
        <v>154775.66090940495</v>
      </c>
      <c r="W13" s="34">
        <v>104865.40889102391</v>
      </c>
      <c r="X13" s="34">
        <v>95694.13390764386</v>
      </c>
      <c r="Y13" s="34">
        <v>292.31852598503366</v>
      </c>
      <c r="Z13" s="34">
        <v>1.0721874858598528E-3</v>
      </c>
      <c r="AA13" s="34">
        <v>1.420937190905004E-3</v>
      </c>
    </row>
    <row r="14" spans="1:27" x14ac:dyDescent="0.35">
      <c r="A14" s="31" t="s">
        <v>38</v>
      </c>
      <c r="B14" s="31" t="s">
        <v>34</v>
      </c>
      <c r="C14" s="34">
        <v>17.54625049983369</v>
      </c>
      <c r="D14" s="34">
        <v>3.081717831087909</v>
      </c>
      <c r="E14" s="34">
        <v>2.8347183060373378</v>
      </c>
      <c r="F14" s="34">
        <v>2.1829816084976663</v>
      </c>
      <c r="G14" s="34">
        <v>0.87740395140078054</v>
      </c>
      <c r="H14" s="34">
        <v>3226153.741606086</v>
      </c>
      <c r="I14" s="34">
        <v>800820.96344823553</v>
      </c>
      <c r="J14" s="34">
        <v>12.73263277151556</v>
      </c>
      <c r="K14" s="34">
        <v>0.21414729457900097</v>
      </c>
      <c r="L14" s="34">
        <v>9.1721099114286858E-2</v>
      </c>
      <c r="M14" s="34">
        <v>2.5719045026636966E-2</v>
      </c>
      <c r="N14" s="34">
        <v>6.5473051628721302E-2</v>
      </c>
      <c r="O14" s="34">
        <v>6.7517795331314598E-4</v>
      </c>
      <c r="P14" s="34">
        <v>1.8292322602297842E-4</v>
      </c>
      <c r="Q14" s="34">
        <v>0</v>
      </c>
      <c r="R14" s="34">
        <v>0</v>
      </c>
      <c r="S14" s="34">
        <v>6.3683919475016992E-5</v>
      </c>
      <c r="T14" s="34">
        <v>2.3620831911731321E-4</v>
      </c>
      <c r="U14" s="34">
        <v>3.674559692697396E-4</v>
      </c>
      <c r="V14" s="34">
        <v>1.1022845787767425E-3</v>
      </c>
      <c r="W14" s="34">
        <v>7.2774762858749439E-2</v>
      </c>
      <c r="X14" s="34">
        <v>5.7929169535438571E-2</v>
      </c>
      <c r="Y14" s="34">
        <v>2.2903946031377107E-2</v>
      </c>
      <c r="Z14" s="34">
        <v>1.8854207728914097E-2</v>
      </c>
      <c r="AA14" s="34">
        <v>9.5896541071382457E-3</v>
      </c>
    </row>
    <row r="15" spans="1:27" x14ac:dyDescent="0.35">
      <c r="A15" s="31" t="s">
        <v>38</v>
      </c>
      <c r="B15" s="31" t="s">
        <v>70</v>
      </c>
      <c r="C15" s="34">
        <v>0</v>
      </c>
      <c r="D15" s="34">
        <v>0</v>
      </c>
      <c r="E15" s="34">
        <v>0</v>
      </c>
      <c r="F15" s="34">
        <v>94.393426418079358</v>
      </c>
      <c r="G15" s="34">
        <v>3.4527568128984303</v>
      </c>
      <c r="H15" s="34">
        <v>9.2674913568156008</v>
      </c>
      <c r="I15" s="34">
        <v>18.105007682501913</v>
      </c>
      <c r="J15" s="34">
        <v>13.808935374998505</v>
      </c>
      <c r="K15" s="34">
        <v>30.777310765954287</v>
      </c>
      <c r="L15" s="34">
        <v>135057.06162628232</v>
      </c>
      <c r="M15" s="34">
        <v>0.11791232423565781</v>
      </c>
      <c r="N15" s="34">
        <v>644785.10780919495</v>
      </c>
      <c r="O15" s="34">
        <v>0.14343848719278951</v>
      </c>
      <c r="P15" s="34">
        <v>4.6730148360701412E-2</v>
      </c>
      <c r="Q15" s="34">
        <v>0.19601816842958059</v>
      </c>
      <c r="R15" s="34">
        <v>9.2716431670377783E-2</v>
      </c>
      <c r="S15" s="34">
        <v>1232521.8388155366</v>
      </c>
      <c r="T15" s="34">
        <v>0.291104470971915</v>
      </c>
      <c r="U15" s="34">
        <v>0.43374582194054528</v>
      </c>
      <c r="V15" s="34">
        <v>0.35895487329037029</v>
      </c>
      <c r="W15" s="34">
        <v>418566.83403531986</v>
      </c>
      <c r="X15" s="34">
        <v>36489.544045319104</v>
      </c>
      <c r="Y15" s="34">
        <v>8.7049353474381742E-3</v>
      </c>
      <c r="Z15" s="34">
        <v>2.7274909656494652</v>
      </c>
      <c r="AA15" s="34">
        <v>3.7283361278362048E-3</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1867793.2848572717</v>
      </c>
      <c r="D17" s="35">
        <v>12234731.053878896</v>
      </c>
      <c r="E17" s="35">
        <v>4690916.7846943345</v>
      </c>
      <c r="F17" s="35">
        <v>2146480.844713599</v>
      </c>
      <c r="G17" s="35">
        <v>1346106.3852821251</v>
      </c>
      <c r="H17" s="35">
        <v>2564856.8907370027</v>
      </c>
      <c r="I17" s="35">
        <v>1173490.5742354863</v>
      </c>
      <c r="J17" s="35">
        <v>3074358.5305776624</v>
      </c>
      <c r="K17" s="35">
        <v>1341803.8176371667</v>
      </c>
      <c r="L17" s="35">
        <v>851421.73044499825</v>
      </c>
      <c r="M17" s="35">
        <v>65518.197008009833</v>
      </c>
      <c r="N17" s="35">
        <v>3034248.7974541448</v>
      </c>
      <c r="O17" s="35">
        <v>570902.58933790284</v>
      </c>
      <c r="P17" s="35">
        <v>1.1135798596278119</v>
      </c>
      <c r="Q17" s="35">
        <v>183039.37455769797</v>
      </c>
      <c r="R17" s="35">
        <v>158254.81221507167</v>
      </c>
      <c r="S17" s="35">
        <v>1872108.3527295729</v>
      </c>
      <c r="T17" s="35">
        <v>491469.61789264181</v>
      </c>
      <c r="U17" s="35">
        <v>137238.97828272815</v>
      </c>
      <c r="V17" s="35">
        <v>154780.82941570363</v>
      </c>
      <c r="W17" s="35">
        <v>310828.77331260062</v>
      </c>
      <c r="X17" s="35">
        <v>595732.52770462621</v>
      </c>
      <c r="Y17" s="35">
        <v>46313.557365872373</v>
      </c>
      <c r="Z17" s="35">
        <v>7987.2609639087741</v>
      </c>
      <c r="AA17" s="35">
        <v>2705.1122986915657</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0</v>
      </c>
      <c r="D22" s="34">
        <v>1.1078174534673</v>
      </c>
      <c r="E22" s="34">
        <v>0.18047792396556001</v>
      </c>
      <c r="F22" s="34">
        <v>9.5191542130007502E-4</v>
      </c>
      <c r="G22" s="34">
        <v>0</v>
      </c>
      <c r="H22" s="34">
        <v>0</v>
      </c>
      <c r="I22" s="34">
        <v>0</v>
      </c>
      <c r="J22" s="34">
        <v>2.7314599750503498E-4</v>
      </c>
      <c r="K22" s="34">
        <v>1.01619892056E-3</v>
      </c>
      <c r="L22" s="34">
        <v>3.3210993601536999E-3</v>
      </c>
      <c r="M22" s="34">
        <v>4.0793523476832002E-4</v>
      </c>
      <c r="N22" s="34">
        <v>8.2543973003644799E-2</v>
      </c>
      <c r="O22" s="34">
        <v>1.6951357110327699E-3</v>
      </c>
      <c r="P22" s="34">
        <v>1.0525278499716401E-4</v>
      </c>
      <c r="Q22" s="34">
        <v>7.4878188574142003E-5</v>
      </c>
      <c r="R22" s="34">
        <v>8.1306558625994892E-5</v>
      </c>
      <c r="S22" s="34">
        <v>6.9048646281053908E-2</v>
      </c>
      <c r="T22" s="34">
        <v>3.0597998623133396E-4</v>
      </c>
      <c r="U22" s="34">
        <v>2.61268273926447E-4</v>
      </c>
      <c r="V22" s="34">
        <v>6.2982696376590006E-5</v>
      </c>
      <c r="W22" s="34">
        <v>1.7424683116665498E-4</v>
      </c>
      <c r="X22" s="34">
        <v>2.0008197150145499E-2</v>
      </c>
      <c r="Y22" s="34">
        <v>1.07519925642901E-4</v>
      </c>
      <c r="Z22" s="34">
        <v>1.2788518949280201E-5</v>
      </c>
      <c r="AA22" s="34">
        <v>8.6485097224271195E-6</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1.984875526834309</v>
      </c>
      <c r="D24" s="34">
        <v>2.049923485202702E-2</v>
      </c>
      <c r="E24" s="34">
        <v>0.30708652253997842</v>
      </c>
      <c r="F24" s="34">
        <v>0.18851939937355347</v>
      </c>
      <c r="G24" s="34">
        <v>4.0673594112375866E-2</v>
      </c>
      <c r="H24" s="34">
        <v>3.4467891161146298E-2</v>
      </c>
      <c r="I24" s="34">
        <v>4.3447655655944419E-2</v>
      </c>
      <c r="J24" s="34">
        <v>4.15583191656737E-2</v>
      </c>
      <c r="K24" s="34">
        <v>3.7648187200512037E-2</v>
      </c>
      <c r="L24" s="34">
        <v>4.7058447710047198E-2</v>
      </c>
      <c r="M24" s="34">
        <v>3.9850438402934868E-2</v>
      </c>
      <c r="N24" s="34">
        <v>8.44854065129199E-2</v>
      </c>
      <c r="O24" s="34">
        <v>7.8080095544706893E-2</v>
      </c>
      <c r="P24" s="34">
        <v>4.68480615419508E-2</v>
      </c>
      <c r="Q24" s="34">
        <v>40483.574359597966</v>
      </c>
      <c r="R24" s="34">
        <v>2.7813026489661229E-2</v>
      </c>
      <c r="S24" s="34">
        <v>59849.159255446262</v>
      </c>
      <c r="T24" s="34">
        <v>2.8366632379983849E-2</v>
      </c>
      <c r="U24" s="34">
        <v>3.6688968223882706E-2</v>
      </c>
      <c r="V24" s="34">
        <v>1.87442330198207E-2</v>
      </c>
      <c r="W24" s="34">
        <v>1.6830651329725201E-2</v>
      </c>
      <c r="X24" s="34">
        <v>18718.311410917962</v>
      </c>
      <c r="Y24" s="34">
        <v>25721.976169010231</v>
      </c>
      <c r="Z24" s="34">
        <v>7028.8972064289192</v>
      </c>
      <c r="AA24" s="34">
        <v>2705.0945112737086</v>
      </c>
    </row>
    <row r="25" spans="1:27" x14ac:dyDescent="0.35">
      <c r="A25" s="31" t="s">
        <v>119</v>
      </c>
      <c r="B25" s="31" t="s">
        <v>62</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row>
    <row r="26" spans="1:27" x14ac:dyDescent="0.35">
      <c r="A26" s="31" t="s">
        <v>119</v>
      </c>
      <c r="B26" s="31" t="s">
        <v>66</v>
      </c>
      <c r="C26" s="34">
        <v>0</v>
      </c>
      <c r="D26" s="34">
        <v>3957827.5378606794</v>
      </c>
      <c r="E26" s="34">
        <v>2386601.6962940409</v>
      </c>
      <c r="F26" s="34">
        <v>10.044665920773959</v>
      </c>
      <c r="G26" s="34">
        <v>4.6237988034550872</v>
      </c>
      <c r="H26" s="34">
        <v>9.8503798595659209</v>
      </c>
      <c r="I26" s="34">
        <v>0.73510932266597862</v>
      </c>
      <c r="J26" s="34">
        <v>21869.346692621326</v>
      </c>
      <c r="K26" s="34">
        <v>407235.85326565971</v>
      </c>
      <c r="L26" s="34">
        <v>115087.56481478106</v>
      </c>
      <c r="M26" s="34">
        <v>4.27823094779749E-2</v>
      </c>
      <c r="N26" s="34">
        <v>510550.78423801297</v>
      </c>
      <c r="O26" s="34">
        <v>295480.6215400658</v>
      </c>
      <c r="P26" s="34">
        <v>6.9091580665442661E-3</v>
      </c>
      <c r="Q26" s="34">
        <v>3.5662607571102276E-2</v>
      </c>
      <c r="R26" s="34">
        <v>1.9046045624848743E-2</v>
      </c>
      <c r="S26" s="34">
        <v>8.2484141953860959E-2</v>
      </c>
      <c r="T26" s="34">
        <v>8.1583251903832782E-2</v>
      </c>
      <c r="U26" s="34">
        <v>0.75711230026549325</v>
      </c>
      <c r="V26" s="34">
        <v>4.8399477181275623</v>
      </c>
      <c r="W26" s="34">
        <v>171026.39603165668</v>
      </c>
      <c r="X26" s="34">
        <v>35417.903161771545</v>
      </c>
      <c r="Y26" s="34">
        <v>3.9994773390294317E-3</v>
      </c>
      <c r="Z26" s="34">
        <v>1.3375127541464414E-3</v>
      </c>
      <c r="AA26" s="34">
        <v>1.1612400271184156E-3</v>
      </c>
    </row>
    <row r="27" spans="1:27" x14ac:dyDescent="0.35">
      <c r="A27" s="31" t="s">
        <v>119</v>
      </c>
      <c r="B27" s="31" t="s">
        <v>65</v>
      </c>
      <c r="C27" s="34">
        <v>1867753.1661627893</v>
      </c>
      <c r="D27" s="34">
        <v>1.9917187362285673E-2</v>
      </c>
      <c r="E27" s="34">
        <v>3.2541462077363879E-2</v>
      </c>
      <c r="F27" s="34">
        <v>455704.50111994607</v>
      </c>
      <c r="G27" s="34">
        <v>1.6324867665625493</v>
      </c>
      <c r="H27" s="34">
        <v>1633251.2696123091</v>
      </c>
      <c r="I27" s="34">
        <v>722873.0661014457</v>
      </c>
      <c r="J27" s="34">
        <v>656898.40499611176</v>
      </c>
      <c r="K27" s="34">
        <v>10229.458992189631</v>
      </c>
      <c r="L27" s="34">
        <v>296989.27564449119</v>
      </c>
      <c r="M27" s="34">
        <v>4.9154851084607654E-3</v>
      </c>
      <c r="N27" s="34">
        <v>269602.10929710785</v>
      </c>
      <c r="O27" s="34">
        <v>1.4073454934817618E-2</v>
      </c>
      <c r="P27" s="34">
        <v>2.9960899465324713E-3</v>
      </c>
      <c r="Q27" s="34">
        <v>7.3164493140197392E-2</v>
      </c>
      <c r="R27" s="34">
        <v>1.8693238052167528E-2</v>
      </c>
      <c r="S27" s="34">
        <v>390960.46714428882</v>
      </c>
      <c r="T27" s="34">
        <v>11859.943654093579</v>
      </c>
      <c r="U27" s="34">
        <v>64647.50205641098</v>
      </c>
      <c r="V27" s="34">
        <v>1.8420900948466139E-2</v>
      </c>
      <c r="W27" s="34">
        <v>67529.060268167945</v>
      </c>
      <c r="X27" s="34">
        <v>0.12126016516788578</v>
      </c>
      <c r="Y27" s="34">
        <v>2.9832615974628919E-2</v>
      </c>
      <c r="Z27" s="34">
        <v>1.7202348141456136E-4</v>
      </c>
      <c r="AA27" s="34">
        <v>2.2163662264202037E-4</v>
      </c>
    </row>
    <row r="28" spans="1:27" x14ac:dyDescent="0.35">
      <c r="A28" s="31" t="s">
        <v>119</v>
      </c>
      <c r="B28" s="31" t="s">
        <v>34</v>
      </c>
      <c r="C28" s="34">
        <v>10.12188933831075</v>
      </c>
      <c r="D28" s="34">
        <v>1.377066303964994</v>
      </c>
      <c r="E28" s="34">
        <v>1.8954942562157759</v>
      </c>
      <c r="F28" s="34">
        <v>1.7400202237732534</v>
      </c>
      <c r="G28" s="34">
        <v>0.14574903766627961</v>
      </c>
      <c r="H28" s="34">
        <v>1306047.9143430258</v>
      </c>
      <c r="I28" s="34">
        <v>780321.94921502867</v>
      </c>
      <c r="J28" s="34">
        <v>0.73248664230685789</v>
      </c>
      <c r="K28" s="34">
        <v>0.10366403925162766</v>
      </c>
      <c r="L28" s="34">
        <v>6.5458755233539126E-2</v>
      </c>
      <c r="M28" s="34">
        <v>1.592127727366591E-2</v>
      </c>
      <c r="N28" s="34">
        <v>6.3639406195369022E-2</v>
      </c>
      <c r="O28" s="34">
        <v>3.239578402052773E-4</v>
      </c>
      <c r="P28" s="34">
        <v>4.0978370216516704E-5</v>
      </c>
      <c r="Q28" s="34">
        <v>0</v>
      </c>
      <c r="R28" s="34">
        <v>0</v>
      </c>
      <c r="S28" s="34">
        <v>0</v>
      </c>
      <c r="T28" s="34">
        <v>1.0971769712898741E-4</v>
      </c>
      <c r="U28" s="34">
        <v>1.815383689903759E-4</v>
      </c>
      <c r="V28" s="34">
        <v>5.8647432638717989E-4</v>
      </c>
      <c r="W28" s="34">
        <v>3.7926273777500283E-2</v>
      </c>
      <c r="X28" s="34">
        <v>3.292404284009702E-2</v>
      </c>
      <c r="Y28" s="34">
        <v>8.5640688146367498E-3</v>
      </c>
      <c r="Z28" s="34">
        <v>1.3574635671379159E-2</v>
      </c>
      <c r="AA28" s="34">
        <v>4.8637113647812865E-3</v>
      </c>
    </row>
    <row r="29" spans="1:27" x14ac:dyDescent="0.35">
      <c r="A29" s="31" t="s">
        <v>119</v>
      </c>
      <c r="B29" s="31" t="s">
        <v>70</v>
      </c>
      <c r="C29" s="34">
        <v>0</v>
      </c>
      <c r="D29" s="34">
        <v>0</v>
      </c>
      <c r="E29" s="34">
        <v>0</v>
      </c>
      <c r="F29" s="34">
        <v>63.285448909040404</v>
      </c>
      <c r="G29" s="34">
        <v>1.0190816856718604E-2</v>
      </c>
      <c r="H29" s="34">
        <v>4.0855724441950834</v>
      </c>
      <c r="I29" s="34">
        <v>2.8661488859235398</v>
      </c>
      <c r="J29" s="34">
        <v>3.3633284761686548</v>
      </c>
      <c r="K29" s="34">
        <v>8.2788534007801502</v>
      </c>
      <c r="L29" s="34">
        <v>8572.2264272702614</v>
      </c>
      <c r="M29" s="34">
        <v>4.3474653960965136E-2</v>
      </c>
      <c r="N29" s="34">
        <v>281914.22641401552</v>
      </c>
      <c r="O29" s="34">
        <v>3.5764990091615996E-2</v>
      </c>
      <c r="P29" s="34">
        <v>1.1123588535519403E-2</v>
      </c>
      <c r="Q29" s="34">
        <v>0.15241148929889445</v>
      </c>
      <c r="R29" s="34">
        <v>2.5933972637933518E-2</v>
      </c>
      <c r="S29" s="34">
        <v>624640.63725386932</v>
      </c>
      <c r="T29" s="34">
        <v>4.1440548446360075E-2</v>
      </c>
      <c r="U29" s="34">
        <v>9.452969855925869E-2</v>
      </c>
      <c r="V29" s="34">
        <v>5.4742272219679707E-2</v>
      </c>
      <c r="W29" s="34">
        <v>4.3176326284302124</v>
      </c>
      <c r="X29" s="34">
        <v>2.3562212908191438E-2</v>
      </c>
      <c r="Y29" s="34">
        <v>1.7381530139261741E-3</v>
      </c>
      <c r="Z29" s="34">
        <v>2.1089440959272624E-2</v>
      </c>
      <c r="AA29" s="34">
        <v>7.62254064272359E-4</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1867755.1510383161</v>
      </c>
      <c r="D31" s="35">
        <v>3957828.6860945551</v>
      </c>
      <c r="E31" s="35">
        <v>2386602.2163999495</v>
      </c>
      <c r="F31" s="35">
        <v>455714.73525718163</v>
      </c>
      <c r="G31" s="35">
        <v>6.2969591641300129</v>
      </c>
      <c r="H31" s="35">
        <v>1633261.1544600597</v>
      </c>
      <c r="I31" s="35">
        <v>722873.84465842403</v>
      </c>
      <c r="J31" s="35">
        <v>678767.7935201982</v>
      </c>
      <c r="K31" s="35">
        <v>417465.35092223546</v>
      </c>
      <c r="L31" s="35">
        <v>412076.89083881932</v>
      </c>
      <c r="M31" s="35">
        <v>8.7956168224138848E-2</v>
      </c>
      <c r="N31" s="35">
        <v>780153.06056450028</v>
      </c>
      <c r="O31" s="35">
        <v>295480.715388752</v>
      </c>
      <c r="P31" s="35">
        <v>5.6858562340024704E-2</v>
      </c>
      <c r="Q31" s="35">
        <v>40483.683261576865</v>
      </c>
      <c r="R31" s="35">
        <v>6.563361672530349E-2</v>
      </c>
      <c r="S31" s="35">
        <v>450809.77793252334</v>
      </c>
      <c r="T31" s="35">
        <v>11860.053909957849</v>
      </c>
      <c r="U31" s="35">
        <v>64648.296118947743</v>
      </c>
      <c r="V31" s="35">
        <v>4.8771758347922258</v>
      </c>
      <c r="W31" s="35">
        <v>238555.47330472281</v>
      </c>
      <c r="X31" s="35">
        <v>54136.355841051824</v>
      </c>
      <c r="Y31" s="35">
        <v>25722.010108623472</v>
      </c>
      <c r="Z31" s="35">
        <v>7028.8987287536729</v>
      </c>
      <c r="AA31" s="35">
        <v>2705.0959027988679</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0</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c r="Z34" s="34">
        <v>0</v>
      </c>
      <c r="AA34" s="34">
        <v>0</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0</v>
      </c>
      <c r="D36" s="34">
        <v>1.0793513954556</v>
      </c>
      <c r="E36" s="34">
        <v>3.5637239480864003E-4</v>
      </c>
      <c r="F36" s="34">
        <v>2.10745694971585E-4</v>
      </c>
      <c r="G36" s="34">
        <v>0</v>
      </c>
      <c r="H36" s="34">
        <v>0</v>
      </c>
      <c r="I36" s="34">
        <v>0</v>
      </c>
      <c r="J36" s="34">
        <v>2.1910754984558E-4</v>
      </c>
      <c r="K36" s="34">
        <v>4.1113207833631598E-4</v>
      </c>
      <c r="L36" s="34">
        <v>4.3626409861518001E-3</v>
      </c>
      <c r="M36" s="34">
        <v>6.5827946698050399E-3</v>
      </c>
      <c r="N36" s="34">
        <v>1.6332034051039501E-2</v>
      </c>
      <c r="O36" s="34">
        <v>8.1108809902080015E-3</v>
      </c>
      <c r="P36" s="34">
        <v>1.31401998468312E-4</v>
      </c>
      <c r="Q36" s="34">
        <v>1.70807109491691E-4</v>
      </c>
      <c r="R36" s="34">
        <v>3.4025927809631901E-4</v>
      </c>
      <c r="S36" s="34">
        <v>4.0969408229067202E-2</v>
      </c>
      <c r="T36" s="34">
        <v>8.0311122041166002E-5</v>
      </c>
      <c r="U36" s="34">
        <v>1.17017667515802E-4</v>
      </c>
      <c r="V36" s="34">
        <v>2.5248457675321E-4</v>
      </c>
      <c r="W36" s="34">
        <v>4.7406068887835703E-4</v>
      </c>
      <c r="X36" s="34">
        <v>5.6625851832389999E-3</v>
      </c>
      <c r="Y36" s="34">
        <v>3.1262337442131502E-5</v>
      </c>
      <c r="Z36" s="34">
        <v>2.3528118135059998E-5</v>
      </c>
      <c r="AA36" s="34">
        <v>1.8845200445242202E-5</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0.95316408524181895</v>
      </c>
      <c r="D38" s="34">
        <v>2.2564502912405998E-2</v>
      </c>
      <c r="E38" s="34">
        <v>4.24101045740016E-2</v>
      </c>
      <c r="F38" s="34">
        <v>4.3854723157949999E-2</v>
      </c>
      <c r="G38" s="34">
        <v>2.1015409756848801E-2</v>
      </c>
      <c r="H38" s="34">
        <v>3.46808406474498E-2</v>
      </c>
      <c r="I38" s="34">
        <v>3.8877956899017595E-2</v>
      </c>
      <c r="J38" s="34">
        <v>4.2668897587321501E-2</v>
      </c>
      <c r="K38" s="34">
        <v>3.8238859319440002E-2</v>
      </c>
      <c r="L38" s="34">
        <v>3.9148243120951699E-2</v>
      </c>
      <c r="M38" s="34">
        <v>3.5825252631299896E-2</v>
      </c>
      <c r="N38" s="34">
        <v>3.52890571549749E-2</v>
      </c>
      <c r="O38" s="34">
        <v>3.5479553990620305E-2</v>
      </c>
      <c r="P38" s="34">
        <v>2.6234463818961502E-2</v>
      </c>
      <c r="Q38" s="34">
        <v>2.83853620885295E-2</v>
      </c>
      <c r="R38" s="34">
        <v>2.83416308267232E-2</v>
      </c>
      <c r="S38" s="34">
        <v>0.28354846799246003</v>
      </c>
      <c r="T38" s="34">
        <v>9.3749600417812498E-4</v>
      </c>
      <c r="U38" s="34">
        <v>1.0455855499784299E-3</v>
      </c>
      <c r="V38" s="34">
        <v>9.6041553209119006E-4</v>
      </c>
      <c r="W38" s="34">
        <v>9.5076962326449998E-4</v>
      </c>
      <c r="X38" s="34">
        <v>8.7822641995217998E-4</v>
      </c>
      <c r="Y38" s="34">
        <v>7.3202060190650001E-4</v>
      </c>
      <c r="Z38" s="34">
        <v>7.2806472057898792E-4</v>
      </c>
      <c r="AA38" s="34">
        <v>1.0110964777673701E-3</v>
      </c>
    </row>
    <row r="39" spans="1:27" x14ac:dyDescent="0.35">
      <c r="A39" s="31" t="s">
        <v>120</v>
      </c>
      <c r="B39" s="31" t="s">
        <v>62</v>
      </c>
      <c r="C39" s="34">
        <v>0</v>
      </c>
      <c r="D39" s="34">
        <v>0</v>
      </c>
      <c r="E39" s="34">
        <v>0</v>
      </c>
      <c r="F39" s="34">
        <v>0</v>
      </c>
      <c r="G39" s="34">
        <v>0</v>
      </c>
      <c r="H39" s="34">
        <v>0</v>
      </c>
      <c r="I39" s="34">
        <v>0</v>
      </c>
      <c r="J39" s="34">
        <v>0</v>
      </c>
      <c r="K39" s="34">
        <v>0</v>
      </c>
      <c r="L39" s="34">
        <v>0</v>
      </c>
      <c r="M39" s="34">
        <v>0</v>
      </c>
      <c r="N39" s="34">
        <v>0</v>
      </c>
      <c r="O39" s="34">
        <v>0</v>
      </c>
      <c r="P39" s="34">
        <v>0</v>
      </c>
      <c r="Q39" s="34">
        <v>0</v>
      </c>
      <c r="R39" s="34">
        <v>0</v>
      </c>
      <c r="S39" s="34">
        <v>0</v>
      </c>
      <c r="T39" s="34">
        <v>0</v>
      </c>
      <c r="U39" s="34">
        <v>0</v>
      </c>
      <c r="V39" s="34">
        <v>0</v>
      </c>
      <c r="W39" s="34">
        <v>0</v>
      </c>
      <c r="X39" s="34">
        <v>0</v>
      </c>
      <c r="Y39" s="34">
        <v>0</v>
      </c>
      <c r="Z39" s="34">
        <v>0</v>
      </c>
      <c r="AA39" s="34">
        <v>0</v>
      </c>
    </row>
    <row r="40" spans="1:27" x14ac:dyDescent="0.35">
      <c r="A40" s="31" t="s">
        <v>120</v>
      </c>
      <c r="B40" s="31" t="s">
        <v>66</v>
      </c>
      <c r="C40" s="34">
        <v>0</v>
      </c>
      <c r="D40" s="34">
        <v>6785827.0038801059</v>
      </c>
      <c r="E40" s="34">
        <v>247899.23320038474</v>
      </c>
      <c r="F40" s="34">
        <v>684357.34250032972</v>
      </c>
      <c r="G40" s="34">
        <v>1346034.8908366242</v>
      </c>
      <c r="H40" s="34">
        <v>142330.1746670923</v>
      </c>
      <c r="I40" s="34">
        <v>2.0929238370943282E-2</v>
      </c>
      <c r="J40" s="34">
        <v>624792.08829470922</v>
      </c>
      <c r="K40" s="34">
        <v>330137.7214296044</v>
      </c>
      <c r="L40" s="34">
        <v>142960.86441134047</v>
      </c>
      <c r="M40" s="34">
        <v>8.8614977521279475E-2</v>
      </c>
      <c r="N40" s="34">
        <v>967238.52749648422</v>
      </c>
      <c r="O40" s="34">
        <v>256971.28412122806</v>
      </c>
      <c r="P40" s="34">
        <v>0.76940919802462315</v>
      </c>
      <c r="Q40" s="34">
        <v>142555.0182259932</v>
      </c>
      <c r="R40" s="34">
        <v>158253.76232684124</v>
      </c>
      <c r="S40" s="34">
        <v>678246.4412974345</v>
      </c>
      <c r="T40" s="34">
        <v>3.8636252878206236</v>
      </c>
      <c r="U40" s="34">
        <v>8.5986832130924631E-3</v>
      </c>
      <c r="V40" s="34">
        <v>0.12700069806588402</v>
      </c>
      <c r="W40" s="34">
        <v>1.6475944408910033</v>
      </c>
      <c r="X40" s="34">
        <v>127700.72405644134</v>
      </c>
      <c r="Y40" s="34">
        <v>20275.255386392579</v>
      </c>
      <c r="Z40" s="34">
        <v>3.6678623770277632E-3</v>
      </c>
      <c r="AA40" s="34">
        <v>1.3769943000810506E-3</v>
      </c>
    </row>
    <row r="41" spans="1:27" x14ac:dyDescent="0.35">
      <c r="A41" s="31" t="s">
        <v>120</v>
      </c>
      <c r="B41" s="31" t="s">
        <v>65</v>
      </c>
      <c r="C41" s="34">
        <v>9.5165364183758925</v>
      </c>
      <c r="D41" s="34">
        <v>5.0127081859847704E-4</v>
      </c>
      <c r="E41" s="34">
        <v>1.2527670812382558E-3</v>
      </c>
      <c r="F41" s="34">
        <v>1.190889805711993E-2</v>
      </c>
      <c r="G41" s="34">
        <v>2.1009415719776801E-2</v>
      </c>
      <c r="H41" s="34">
        <v>14702.957524123212</v>
      </c>
      <c r="I41" s="34">
        <v>0.17150997286088196</v>
      </c>
      <c r="J41" s="34">
        <v>228680.0339046579</v>
      </c>
      <c r="K41" s="34">
        <v>2.815461455425541E-2</v>
      </c>
      <c r="L41" s="34">
        <v>84640.209979795705</v>
      </c>
      <c r="M41" s="34">
        <v>65517.833903784827</v>
      </c>
      <c r="N41" s="34">
        <v>435565.87597427616</v>
      </c>
      <c r="O41" s="34">
        <v>5.0598953288134872E-2</v>
      </c>
      <c r="P41" s="34">
        <v>3.69720527269452E-3</v>
      </c>
      <c r="Q41" s="34">
        <v>2.3018505186479805E-2</v>
      </c>
      <c r="R41" s="34">
        <v>0.42743406168011161</v>
      </c>
      <c r="S41" s="34">
        <v>202161.14979490635</v>
      </c>
      <c r="T41" s="34">
        <v>0.38264043929100849</v>
      </c>
      <c r="U41" s="34">
        <v>1.063006566832026E-2</v>
      </c>
      <c r="V41" s="34">
        <v>154775.62209919139</v>
      </c>
      <c r="W41" s="34">
        <v>17747.613755155235</v>
      </c>
      <c r="X41" s="34">
        <v>68310.871426491649</v>
      </c>
      <c r="Y41" s="34">
        <v>7.4594753509115298E-4</v>
      </c>
      <c r="Z41" s="34">
        <v>5.1894695864579616E-4</v>
      </c>
      <c r="AA41" s="34">
        <v>7.7157640196162452E-4</v>
      </c>
    </row>
    <row r="42" spans="1:27" x14ac:dyDescent="0.35">
      <c r="A42" s="31" t="s">
        <v>120</v>
      </c>
      <c r="B42" s="31" t="s">
        <v>34</v>
      </c>
      <c r="C42" s="34">
        <v>1.8070203370739801</v>
      </c>
      <c r="D42" s="34">
        <v>0.437353009993389</v>
      </c>
      <c r="E42" s="34">
        <v>0.34160413818969199</v>
      </c>
      <c r="F42" s="34">
        <v>0.13179292519458399</v>
      </c>
      <c r="G42" s="34">
        <v>0.236768691410536</v>
      </c>
      <c r="H42" s="34">
        <v>1028295.0128004301</v>
      </c>
      <c r="I42" s="34">
        <v>20498.591274603798</v>
      </c>
      <c r="J42" s="34">
        <v>0.21956877773626299</v>
      </c>
      <c r="K42" s="34">
        <v>1.9734199610234801E-2</v>
      </c>
      <c r="L42" s="34">
        <v>5.2960569567478601E-3</v>
      </c>
      <c r="M42" s="34">
        <v>1.4806247534994098E-3</v>
      </c>
      <c r="N42" s="34">
        <v>7.6147602759764799E-4</v>
      </c>
      <c r="O42" s="34">
        <v>1.2988035788924E-4</v>
      </c>
      <c r="P42" s="34">
        <v>5.1981989082560499E-5</v>
      </c>
      <c r="Q42" s="34">
        <v>0</v>
      </c>
      <c r="R42" s="34">
        <v>0</v>
      </c>
      <c r="S42" s="34">
        <v>0</v>
      </c>
      <c r="T42" s="34">
        <v>2.80769982545688E-5</v>
      </c>
      <c r="U42" s="34">
        <v>4.0451956125602997E-5</v>
      </c>
      <c r="V42" s="34">
        <v>5.8169286374724896E-5</v>
      </c>
      <c r="W42" s="34">
        <v>1.2891885510080098E-2</v>
      </c>
      <c r="X42" s="34">
        <v>1.14862467675179E-3</v>
      </c>
      <c r="Y42" s="34">
        <v>2.3928174080845699E-4</v>
      </c>
      <c r="Z42" s="34">
        <v>1.3458188954452901E-3</v>
      </c>
      <c r="AA42" s="34">
        <v>5.5701259778760009E-4</v>
      </c>
    </row>
    <row r="43" spans="1:27" x14ac:dyDescent="0.35">
      <c r="A43" s="31" t="s">
        <v>120</v>
      </c>
      <c r="B43" s="31" t="s">
        <v>70</v>
      </c>
      <c r="C43" s="34">
        <v>0</v>
      </c>
      <c r="D43" s="34">
        <v>0</v>
      </c>
      <c r="E43" s="34">
        <v>0</v>
      </c>
      <c r="F43" s="34">
        <v>9.2443863123697998</v>
      </c>
      <c r="G43" s="34">
        <v>2.70542516134355</v>
      </c>
      <c r="H43" s="34">
        <v>5.1576122636774998E-3</v>
      </c>
      <c r="I43" s="34">
        <v>0.72806623143480798</v>
      </c>
      <c r="J43" s="34">
        <v>4.4047313528899199</v>
      </c>
      <c r="K43" s="34">
        <v>11.1240877594245</v>
      </c>
      <c r="L43" s="34">
        <v>55.993472904475396</v>
      </c>
      <c r="M43" s="34">
        <v>1.26250351179749E-2</v>
      </c>
      <c r="N43" s="34">
        <v>340606.64673707599</v>
      </c>
      <c r="O43" s="34">
        <v>2.2178436503325301E-2</v>
      </c>
      <c r="P43" s="34">
        <v>3.5002361131516099E-3</v>
      </c>
      <c r="Q43" s="34">
        <v>1.3154492045874501E-2</v>
      </c>
      <c r="R43" s="34">
        <v>1.0931327752399999E-2</v>
      </c>
      <c r="S43" s="34">
        <v>607879.95304338401</v>
      </c>
      <c r="T43" s="34">
        <v>1.5956047802322099E-2</v>
      </c>
      <c r="U43" s="34">
        <v>2.6237951811427098E-2</v>
      </c>
      <c r="V43" s="34">
        <v>3.4635676421801001E-2</v>
      </c>
      <c r="W43" s="34">
        <v>184583.104032612</v>
      </c>
      <c r="X43" s="34">
        <v>36487.999475469405</v>
      </c>
      <c r="Y43" s="34">
        <v>9.5289121162339996E-5</v>
      </c>
      <c r="Z43" s="34">
        <v>1.06397279836954E-4</v>
      </c>
      <c r="AA43" s="34">
        <v>4.1906638724326998E-5</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10.469700503617711</v>
      </c>
      <c r="D45" s="35">
        <v>6785828.1062972751</v>
      </c>
      <c r="E45" s="35">
        <v>247899.2772196288</v>
      </c>
      <c r="F45" s="35">
        <v>684357.39847469656</v>
      </c>
      <c r="G45" s="35">
        <v>1346034.9328614497</v>
      </c>
      <c r="H45" s="35">
        <v>157033.16687205617</v>
      </c>
      <c r="I45" s="35">
        <v>0.23131716813084285</v>
      </c>
      <c r="J45" s="35">
        <v>853472.1650873723</v>
      </c>
      <c r="K45" s="35">
        <v>330137.78823421034</v>
      </c>
      <c r="L45" s="35">
        <v>227601.11790202028</v>
      </c>
      <c r="M45" s="35">
        <v>65517.964926809647</v>
      </c>
      <c r="N45" s="35">
        <v>1402804.4550918515</v>
      </c>
      <c r="O45" s="35">
        <v>256971.37831061633</v>
      </c>
      <c r="P45" s="35">
        <v>0.79947226911474756</v>
      </c>
      <c r="Q45" s="35">
        <v>142555.06980066758</v>
      </c>
      <c r="R45" s="35">
        <v>158254.21844279303</v>
      </c>
      <c r="S45" s="35">
        <v>880407.91561021714</v>
      </c>
      <c r="T45" s="35">
        <v>4.2472835342378517</v>
      </c>
      <c r="U45" s="35">
        <v>2.0391352098906954E-2</v>
      </c>
      <c r="V45" s="35">
        <v>154775.75031278958</v>
      </c>
      <c r="W45" s="35">
        <v>17749.262774426439</v>
      </c>
      <c r="X45" s="35">
        <v>196011.60202374461</v>
      </c>
      <c r="Y45" s="35">
        <v>20275.256895623053</v>
      </c>
      <c r="Z45" s="35">
        <v>4.9384021743876065E-3</v>
      </c>
      <c r="AA45" s="35">
        <v>3.1785123802552874E-3</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row>
    <row r="50" spans="1:27" x14ac:dyDescent="0.35">
      <c r="A50" s="31" t="s">
        <v>121</v>
      </c>
      <c r="B50" s="31" t="s">
        <v>18</v>
      </c>
      <c r="C50" s="34">
        <v>0</v>
      </c>
      <c r="D50" s="34">
        <v>1.156457541952</v>
      </c>
      <c r="E50" s="34">
        <v>9.7888129438527898E-4</v>
      </c>
      <c r="F50" s="34">
        <v>2.3139045242820199E-4</v>
      </c>
      <c r="G50" s="34">
        <v>0</v>
      </c>
      <c r="H50" s="34">
        <v>0</v>
      </c>
      <c r="I50" s="34">
        <v>0</v>
      </c>
      <c r="J50" s="34">
        <v>1.3699896652211399E-4</v>
      </c>
      <c r="K50" s="34">
        <v>3.2692624893664003E-4</v>
      </c>
      <c r="L50" s="34">
        <v>8.6853676559153E-4</v>
      </c>
      <c r="M50" s="34">
        <v>1.1855271016591499E-4</v>
      </c>
      <c r="N50" s="34">
        <v>3.7940259299373703E-2</v>
      </c>
      <c r="O50" s="34">
        <v>2.9836778302181998E-4</v>
      </c>
      <c r="P50" s="34">
        <v>7.2861646895959196E-5</v>
      </c>
      <c r="Q50" s="34">
        <v>5.1674757792532094E-5</v>
      </c>
      <c r="R50" s="34">
        <v>9.5189863975876396E-5</v>
      </c>
      <c r="S50" s="34">
        <v>1.41145949159546E-2</v>
      </c>
      <c r="T50" s="34">
        <v>4.2019914254534992E-3</v>
      </c>
      <c r="U50" s="34">
        <v>7.8517337784908409E-3</v>
      </c>
      <c r="V50" s="34">
        <v>2.8561741348589998E-4</v>
      </c>
      <c r="W50" s="34">
        <v>8.2361941748697008E-3</v>
      </c>
      <c r="X50" s="34">
        <v>5.7473855917821899E-3</v>
      </c>
      <c r="Y50" s="34">
        <v>2.7656403642009397E-4</v>
      </c>
      <c r="Z50" s="34">
        <v>1.6550030157728798E-5</v>
      </c>
      <c r="AA50" s="34">
        <v>1.18311946564E-5</v>
      </c>
    </row>
    <row r="51" spans="1:27" x14ac:dyDescent="0.35">
      <c r="A51" s="31" t="s">
        <v>121</v>
      </c>
      <c r="B51" s="31" t="s">
        <v>30</v>
      </c>
      <c r="C51" s="34">
        <v>0</v>
      </c>
      <c r="D51" s="34">
        <v>0</v>
      </c>
      <c r="E51" s="34">
        <v>0</v>
      </c>
      <c r="F51" s="34">
        <v>0</v>
      </c>
      <c r="G51" s="34">
        <v>0</v>
      </c>
      <c r="H51" s="34">
        <v>0</v>
      </c>
      <c r="I51" s="34">
        <v>0</v>
      </c>
      <c r="J51" s="34">
        <v>0</v>
      </c>
      <c r="K51" s="34">
        <v>0</v>
      </c>
      <c r="L51" s="34">
        <v>0</v>
      </c>
      <c r="M51" s="34">
        <v>0</v>
      </c>
      <c r="N51" s="34">
        <v>0</v>
      </c>
      <c r="O51" s="34">
        <v>0</v>
      </c>
      <c r="P51" s="34">
        <v>0</v>
      </c>
      <c r="Q51" s="34">
        <v>0</v>
      </c>
      <c r="R51" s="34">
        <v>0</v>
      </c>
      <c r="S51" s="34">
        <v>0</v>
      </c>
      <c r="T51" s="34">
        <v>0</v>
      </c>
      <c r="U51" s="34">
        <v>0</v>
      </c>
      <c r="V51" s="34">
        <v>0</v>
      </c>
      <c r="W51" s="34">
        <v>0</v>
      </c>
      <c r="X51" s="34">
        <v>0</v>
      </c>
      <c r="Y51" s="34">
        <v>0</v>
      </c>
      <c r="Z51" s="34">
        <v>0</v>
      </c>
      <c r="AA51" s="34">
        <v>0</v>
      </c>
    </row>
    <row r="52" spans="1:27" x14ac:dyDescent="0.35">
      <c r="A52" s="31" t="s">
        <v>121</v>
      </c>
      <c r="B52" s="31" t="s">
        <v>63</v>
      </c>
      <c r="C52" s="34">
        <v>0.93744636001443304</v>
      </c>
      <c r="D52" s="34">
        <v>2.2906901387355901E-2</v>
      </c>
      <c r="E52" s="34">
        <v>4.2689855979851005E-2</v>
      </c>
      <c r="F52" s="34">
        <v>4.1171425420910401E-2</v>
      </c>
      <c r="G52" s="34">
        <v>3.8945029350638996E-2</v>
      </c>
      <c r="H52" s="34">
        <v>3.31512091364565E-2</v>
      </c>
      <c r="I52" s="34">
        <v>4.1214591371747503E-2</v>
      </c>
      <c r="J52" s="34">
        <v>3.6795494583008001E-2</v>
      </c>
      <c r="K52" s="34">
        <v>4.0377995171393996E-2</v>
      </c>
      <c r="L52" s="34">
        <v>4.4354743766075601E-2</v>
      </c>
      <c r="M52" s="34">
        <v>2.6479011677586598E-2</v>
      </c>
      <c r="N52" s="34">
        <v>4.2228713761363203E-2</v>
      </c>
      <c r="O52" s="34">
        <v>3.5936524900045598E-2</v>
      </c>
      <c r="P52" s="34">
        <v>2.70383129233953E-2</v>
      </c>
      <c r="Q52" s="34">
        <v>2.44433896384499E-2</v>
      </c>
      <c r="R52" s="34">
        <v>2.6565373366962401E-2</v>
      </c>
      <c r="S52" s="34">
        <v>3.0076579364465398E-2</v>
      </c>
      <c r="T52" s="34">
        <v>2.2563884766899998E-2</v>
      </c>
      <c r="U52" s="34">
        <v>2.2813523045275199E-2</v>
      </c>
      <c r="V52" s="34">
        <v>1.7858571511622401E-2</v>
      </c>
      <c r="W52" s="34">
        <v>1.6545572524041402E-2</v>
      </c>
      <c r="X52" s="34">
        <v>1.27366137448104E-2</v>
      </c>
      <c r="Y52" s="34">
        <v>1.6399018569519998E-2</v>
      </c>
      <c r="Z52" s="34">
        <v>1.25386974386359E-2</v>
      </c>
      <c r="AA52" s="34">
        <v>1.7637073940094E-3</v>
      </c>
    </row>
    <row r="53" spans="1:27" x14ac:dyDescent="0.35">
      <c r="A53" s="31" t="s">
        <v>121</v>
      </c>
      <c r="B53" s="31" t="s">
        <v>62</v>
      </c>
      <c r="C53" s="34">
        <v>0</v>
      </c>
      <c r="D53" s="34">
        <v>0</v>
      </c>
      <c r="E53" s="34">
        <v>0</v>
      </c>
      <c r="F53" s="34">
        <v>0</v>
      </c>
      <c r="G53" s="34">
        <v>0</v>
      </c>
      <c r="H53" s="34">
        <v>0</v>
      </c>
      <c r="I53" s="34">
        <v>0</v>
      </c>
      <c r="J53" s="34">
        <v>0</v>
      </c>
      <c r="K53" s="34">
        <v>0</v>
      </c>
      <c r="L53" s="34">
        <v>0</v>
      </c>
      <c r="M53" s="34">
        <v>0</v>
      </c>
      <c r="N53" s="34">
        <v>0</v>
      </c>
      <c r="O53" s="34">
        <v>0</v>
      </c>
      <c r="P53" s="34">
        <v>0</v>
      </c>
      <c r="Q53" s="34">
        <v>0</v>
      </c>
      <c r="R53" s="34">
        <v>0</v>
      </c>
      <c r="S53" s="34">
        <v>0</v>
      </c>
      <c r="T53" s="34">
        <v>0</v>
      </c>
      <c r="U53" s="34">
        <v>0</v>
      </c>
      <c r="V53" s="34">
        <v>0</v>
      </c>
      <c r="W53" s="34">
        <v>0</v>
      </c>
      <c r="X53" s="34">
        <v>0</v>
      </c>
      <c r="Y53" s="34">
        <v>0</v>
      </c>
      <c r="Z53" s="34">
        <v>0</v>
      </c>
      <c r="AA53" s="34">
        <v>0</v>
      </c>
    </row>
    <row r="54" spans="1:27" x14ac:dyDescent="0.35">
      <c r="A54" s="31" t="s">
        <v>121</v>
      </c>
      <c r="B54" s="31" t="s">
        <v>66</v>
      </c>
      <c r="C54" s="34">
        <v>0</v>
      </c>
      <c r="D54" s="34">
        <v>73.749535159917826</v>
      </c>
      <c r="E54" s="34">
        <v>1220865.2380914481</v>
      </c>
      <c r="F54" s="34">
        <v>360206.29832901171</v>
      </c>
      <c r="G54" s="34">
        <v>55.696142155584383</v>
      </c>
      <c r="H54" s="34">
        <v>0.59232990617998327</v>
      </c>
      <c r="I54" s="34">
        <v>13780.110600030172</v>
      </c>
      <c r="J54" s="34">
        <v>797097.96597928065</v>
      </c>
      <c r="K54" s="34">
        <v>80486.269100861973</v>
      </c>
      <c r="L54" s="34">
        <v>6.618413654216079</v>
      </c>
      <c r="M54" s="34">
        <v>6.1209804727790883E-3</v>
      </c>
      <c r="N54" s="34">
        <v>475548.39738783735</v>
      </c>
      <c r="O54" s="34">
        <v>18449.05801546841</v>
      </c>
      <c r="P54" s="34">
        <v>0.14734121937084671</v>
      </c>
      <c r="Q54" s="34">
        <v>1.6842772917410289E-2</v>
      </c>
      <c r="R54" s="34">
        <v>4.1781559588066688E-2</v>
      </c>
      <c r="S54" s="34">
        <v>72579.263391008993</v>
      </c>
      <c r="T54" s="34">
        <v>337427.21017093479</v>
      </c>
      <c r="U54" s="34">
        <v>29029.233428971584</v>
      </c>
      <c r="V54" s="34">
        <v>0.10152522123683244</v>
      </c>
      <c r="W54" s="34">
        <v>34929.46295951675</v>
      </c>
      <c r="X54" s="34">
        <v>280888.07786868076</v>
      </c>
      <c r="Y54" s="34">
        <v>7.0759724335625843E-2</v>
      </c>
      <c r="Z54" s="34">
        <v>1.8384896525035295E-3</v>
      </c>
      <c r="AA54" s="34">
        <v>1.973723491775561E-3</v>
      </c>
    </row>
    <row r="55" spans="1:27" x14ac:dyDescent="0.35">
      <c r="A55" s="31" t="s">
        <v>121</v>
      </c>
      <c r="B55" s="31" t="s">
        <v>65</v>
      </c>
      <c r="C55" s="34">
        <v>4.3992317356959116</v>
      </c>
      <c r="D55" s="34">
        <v>7.5980623882198706E-4</v>
      </c>
      <c r="E55" s="34">
        <v>1.5037623941644991E-2</v>
      </c>
      <c r="F55" s="34">
        <v>1.0534207102362647</v>
      </c>
      <c r="G55" s="34">
        <v>0.80215137821697613</v>
      </c>
      <c r="H55" s="34">
        <v>221383.98126788595</v>
      </c>
      <c r="I55" s="34">
        <v>113485.05480141714</v>
      </c>
      <c r="J55" s="34">
        <v>87862.177214612049</v>
      </c>
      <c r="K55" s="34">
        <v>0.42423224650679175</v>
      </c>
      <c r="L55" s="34">
        <v>8.2797768054705762E-2</v>
      </c>
      <c r="M55" s="34">
        <v>8.6525040586239201E-4</v>
      </c>
      <c r="N55" s="34">
        <v>7.6979407235259881E-2</v>
      </c>
      <c r="O55" s="34">
        <v>5.2603935476860301E-4</v>
      </c>
      <c r="P55" s="34">
        <v>1.439175111231086E-4</v>
      </c>
      <c r="Q55" s="34">
        <v>0.50969411825406397</v>
      </c>
      <c r="R55" s="34">
        <v>0.36697173219236784</v>
      </c>
      <c r="S55" s="34">
        <v>297523.28486284881</v>
      </c>
      <c r="T55" s="34">
        <v>0.14960062455697529</v>
      </c>
      <c r="U55" s="34">
        <v>6.6623580553129298E-3</v>
      </c>
      <c r="V55" s="34">
        <v>7.4760743385075303E-4</v>
      </c>
      <c r="W55" s="34">
        <v>19588.46425586089</v>
      </c>
      <c r="X55" s="34">
        <v>6126.3499828427721</v>
      </c>
      <c r="Y55" s="34">
        <v>6.1034567649610721E-3</v>
      </c>
      <c r="Z55" s="34">
        <v>8.83390384198356E-5</v>
      </c>
      <c r="AA55" s="34">
        <v>1.7830571950395863E-4</v>
      </c>
    </row>
    <row r="56" spans="1:27" x14ac:dyDescent="0.35">
      <c r="A56" s="31" t="s">
        <v>121</v>
      </c>
      <c r="B56" s="31" t="s">
        <v>34</v>
      </c>
      <c r="C56" s="34">
        <v>1.9355126034166799</v>
      </c>
      <c r="D56" s="34">
        <v>0.43561790823607999</v>
      </c>
      <c r="E56" s="34">
        <v>0.182488800577949</v>
      </c>
      <c r="F56" s="34">
        <v>0.18046131004616001</v>
      </c>
      <c r="G56" s="34">
        <v>0.15049121020664502</v>
      </c>
      <c r="H56" s="34">
        <v>354409.82039516995</v>
      </c>
      <c r="I56" s="34">
        <v>3.1952940197022002E-2</v>
      </c>
      <c r="J56" s="34">
        <v>1.9436504361300001E-2</v>
      </c>
      <c r="K56" s="34">
        <v>6.3812013557471995E-3</v>
      </c>
      <c r="L56" s="34">
        <v>1.1276809368223199E-3</v>
      </c>
      <c r="M56" s="34">
        <v>2.5792670830089597E-4</v>
      </c>
      <c r="N56" s="34">
        <v>1.2376305172936899E-4</v>
      </c>
      <c r="O56" s="34">
        <v>4.7834478469005E-5</v>
      </c>
      <c r="P56" s="34">
        <v>0</v>
      </c>
      <c r="Q56" s="34">
        <v>0</v>
      </c>
      <c r="R56" s="34">
        <v>0</v>
      </c>
      <c r="S56" s="34">
        <v>0</v>
      </c>
      <c r="T56" s="34">
        <v>2.4989681817135002E-5</v>
      </c>
      <c r="U56" s="34">
        <v>2.9109937765515999E-5</v>
      </c>
      <c r="V56" s="34">
        <v>4.6194021635215204E-5</v>
      </c>
      <c r="W56" s="34">
        <v>6.4778281396455995E-3</v>
      </c>
      <c r="X56" s="34">
        <v>4.9417825529268402E-3</v>
      </c>
      <c r="Y56" s="34">
        <v>2.64732130249611E-3</v>
      </c>
      <c r="Z56" s="34">
        <v>1.4623533742787599E-3</v>
      </c>
      <c r="AA56" s="34">
        <v>1.0749604368656799E-3</v>
      </c>
    </row>
    <row r="57" spans="1:27" x14ac:dyDescent="0.35">
      <c r="A57" s="31" t="s">
        <v>121</v>
      </c>
      <c r="B57" s="31" t="s">
        <v>70</v>
      </c>
      <c r="C57" s="34">
        <v>0</v>
      </c>
      <c r="D57" s="34">
        <v>0</v>
      </c>
      <c r="E57" s="34">
        <v>0</v>
      </c>
      <c r="F57" s="34">
        <v>10.7629951135496</v>
      </c>
      <c r="G57" s="34">
        <v>0.58155568355878495</v>
      </c>
      <c r="H57" s="34">
        <v>3.95930033809729</v>
      </c>
      <c r="I57" s="34">
        <v>12.7373987678339</v>
      </c>
      <c r="J57" s="34">
        <v>7.3296774701514002E-3</v>
      </c>
      <c r="K57" s="34">
        <v>7.7853438478720802</v>
      </c>
      <c r="L57" s="34">
        <v>14.744899388882001</v>
      </c>
      <c r="M57" s="34">
        <v>6.3591241928795898E-3</v>
      </c>
      <c r="N57" s="34">
        <v>130.958298925848</v>
      </c>
      <c r="O57" s="34">
        <v>2.4623018674064901E-2</v>
      </c>
      <c r="P57" s="34">
        <v>1.2200805242250199E-2</v>
      </c>
      <c r="Q57" s="34">
        <v>9.8811574118968099E-3</v>
      </c>
      <c r="R57" s="34">
        <v>1.7057005993230501E-2</v>
      </c>
      <c r="S57" s="34">
        <v>0.32765608670827501</v>
      </c>
      <c r="T57" s="34">
        <v>0.10737084148685401</v>
      </c>
      <c r="U57" s="34">
        <v>1.87603350347577E-2</v>
      </c>
      <c r="V57" s="34">
        <v>2.98122654344368E-2</v>
      </c>
      <c r="W57" s="34">
        <v>233978.04404079801</v>
      </c>
      <c r="X57" s="34">
        <v>7.4818294911070005E-2</v>
      </c>
      <c r="Y57" s="34">
        <v>1.77566686224534E-3</v>
      </c>
      <c r="Z57" s="34">
        <v>1.10658858927048E-3</v>
      </c>
      <c r="AA57" s="34">
        <v>8.7475353830511905E-4</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5.3366780957103446</v>
      </c>
      <c r="D59" s="35">
        <v>74.929659409495997</v>
      </c>
      <c r="E59" s="35">
        <v>1220865.2967978092</v>
      </c>
      <c r="F59" s="35">
        <v>360207.39315253787</v>
      </c>
      <c r="G59" s="35">
        <v>56.537238563151995</v>
      </c>
      <c r="H59" s="35">
        <v>221384.60674900125</v>
      </c>
      <c r="I59" s="35">
        <v>127265.20661603867</v>
      </c>
      <c r="J59" s="35">
        <v>884960.18012638623</v>
      </c>
      <c r="K59" s="35">
        <v>80486.734038029899</v>
      </c>
      <c r="L59" s="35">
        <v>6.7464347028024516</v>
      </c>
      <c r="M59" s="35">
        <v>3.3583795266393997E-2</v>
      </c>
      <c r="N59" s="35">
        <v>475548.55453621765</v>
      </c>
      <c r="O59" s="35">
        <v>18449.094776400449</v>
      </c>
      <c r="P59" s="35">
        <v>0.17459631145226109</v>
      </c>
      <c r="Q59" s="35">
        <v>0.55103195556771667</v>
      </c>
      <c r="R59" s="35">
        <v>0.43541385501137281</v>
      </c>
      <c r="S59" s="35">
        <v>370102.59244503209</v>
      </c>
      <c r="T59" s="35">
        <v>337427.38653743558</v>
      </c>
      <c r="U59" s="35">
        <v>29029.270756586466</v>
      </c>
      <c r="V59" s="35">
        <v>0.1204170175957915</v>
      </c>
      <c r="W59" s="35">
        <v>54517.951997144337</v>
      </c>
      <c r="X59" s="35">
        <v>287014.44633552287</v>
      </c>
      <c r="Y59" s="35">
        <v>9.3538763706527001E-2</v>
      </c>
      <c r="Z59" s="35">
        <v>1.4482076159716993E-2</v>
      </c>
      <c r="AA59" s="35">
        <v>3.9275677999453191E-3</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0</v>
      </c>
      <c r="D64" s="34">
        <v>1.0334388672481001</v>
      </c>
      <c r="E64" s="34">
        <v>1.97768412149048E-3</v>
      </c>
      <c r="F64" s="34">
        <v>2.1670818165169501E-4</v>
      </c>
      <c r="G64" s="34">
        <v>0</v>
      </c>
      <c r="H64" s="34">
        <v>0</v>
      </c>
      <c r="I64" s="34">
        <v>0</v>
      </c>
      <c r="J64" s="34">
        <v>1.2328274524464801E-4</v>
      </c>
      <c r="K64" s="34">
        <v>2.0208752775680399E-4</v>
      </c>
      <c r="L64" s="34">
        <v>3.5942204179226298E-4</v>
      </c>
      <c r="M64" s="34">
        <v>1.4361875384204102E-4</v>
      </c>
      <c r="N64" s="34">
        <v>3.3911277747874995E-2</v>
      </c>
      <c r="O64" s="34">
        <v>7.8252912238332994E-4</v>
      </c>
      <c r="P64" s="34">
        <v>1.52844623946432E-4</v>
      </c>
      <c r="Q64" s="34">
        <v>6.6988955252581195E-5</v>
      </c>
      <c r="R64" s="34">
        <v>1.2592895416883802E-4</v>
      </c>
      <c r="S64" s="34">
        <v>2.07280849693239E-2</v>
      </c>
      <c r="T64" s="34">
        <v>2.1313824015615998E-3</v>
      </c>
      <c r="U64" s="34">
        <v>5.3927609204531997E-3</v>
      </c>
      <c r="V64" s="34">
        <v>3.1130925614801503E-4</v>
      </c>
      <c r="W64" s="34">
        <v>9.8502787710956895E-3</v>
      </c>
      <c r="X64" s="34">
        <v>6.94162903954998E-3</v>
      </c>
      <c r="Y64" s="34">
        <v>6.1289601243661E-3</v>
      </c>
      <c r="Z64" s="34">
        <v>3.9058704549042498E-5</v>
      </c>
      <c r="AA64" s="34">
        <v>9.1464013846241906E-6</v>
      </c>
    </row>
    <row r="65" spans="1:27" x14ac:dyDescent="0.35">
      <c r="A65" s="31" t="s">
        <v>122</v>
      </c>
      <c r="B65" s="31" t="s">
        <v>30</v>
      </c>
      <c r="C65" s="34">
        <v>0</v>
      </c>
      <c r="D65" s="34">
        <v>0</v>
      </c>
      <c r="E65" s="34">
        <v>0</v>
      </c>
      <c r="F65" s="34">
        <v>0</v>
      </c>
      <c r="G65" s="34">
        <v>0</v>
      </c>
      <c r="H65" s="34">
        <v>0</v>
      </c>
      <c r="I65" s="34">
        <v>0</v>
      </c>
      <c r="J65" s="34">
        <v>0</v>
      </c>
      <c r="K65" s="34">
        <v>0</v>
      </c>
      <c r="L65" s="34">
        <v>0</v>
      </c>
      <c r="M65" s="34">
        <v>0</v>
      </c>
      <c r="N65" s="34">
        <v>0</v>
      </c>
      <c r="O65" s="34">
        <v>0</v>
      </c>
      <c r="P65" s="34">
        <v>0</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0.93615412129095998</v>
      </c>
      <c r="D66" s="34">
        <v>2.19001132435695E-2</v>
      </c>
      <c r="E66" s="34">
        <v>8.1935531936925002E-2</v>
      </c>
      <c r="F66" s="34">
        <v>1.43664148319258E-2</v>
      </c>
      <c r="G66" s="34">
        <v>3.1505846231513999E-2</v>
      </c>
      <c r="H66" s="34">
        <v>3.05793919587556E-2</v>
      </c>
      <c r="I66" s="34">
        <v>3.9815758176951904E-2</v>
      </c>
      <c r="J66" s="34">
        <v>3.8483249230420201E-2</v>
      </c>
      <c r="K66" s="34">
        <v>3.9074614949445002E-2</v>
      </c>
      <c r="L66" s="34">
        <v>4.1355773770073399E-2</v>
      </c>
      <c r="M66" s="34">
        <v>2.9218533766657197E-2</v>
      </c>
      <c r="N66" s="34">
        <v>4.0516005815632E-2</v>
      </c>
      <c r="O66" s="34">
        <v>3.5036904879827101E-2</v>
      </c>
      <c r="P66" s="34">
        <v>2.8982529235683899E-2</v>
      </c>
      <c r="Q66" s="34">
        <v>2.5588143476102002E-2</v>
      </c>
      <c r="R66" s="34">
        <v>2.6670535065303001E-2</v>
      </c>
      <c r="S66" s="34">
        <v>3.4280113999079001E-2</v>
      </c>
      <c r="T66" s="34">
        <v>1.9344658677889998E-2</v>
      </c>
      <c r="U66" s="34">
        <v>2.3915448569432202E-2</v>
      </c>
      <c r="V66" s="34">
        <v>1.7768463458566201E-2</v>
      </c>
      <c r="W66" s="34">
        <v>1.8630447866573297E-2</v>
      </c>
      <c r="X66" s="34">
        <v>1.1530320518824301E-2</v>
      </c>
      <c r="Y66" s="34">
        <v>2.5927397607469E-2</v>
      </c>
      <c r="Z66" s="34">
        <v>958.31063627930405</v>
      </c>
      <c r="AA66" s="34">
        <v>1.8199342189320001E-4</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0</v>
      </c>
      <c r="D68" s="34">
        <v>1250163.5340429007</v>
      </c>
      <c r="E68" s="34">
        <v>181913.75006571718</v>
      </c>
      <c r="F68" s="34">
        <v>646201.14989952277</v>
      </c>
      <c r="G68" s="34">
        <v>0.30446536726266527</v>
      </c>
      <c r="H68" s="34">
        <v>2.4741220623597422</v>
      </c>
      <c r="I68" s="34">
        <v>0.10911781914003919</v>
      </c>
      <c r="J68" s="34">
        <v>352242.0047737296</v>
      </c>
      <c r="K68" s="34">
        <v>318021.23614918796</v>
      </c>
      <c r="L68" s="34">
        <v>3.8662909938102521</v>
      </c>
      <c r="M68" s="34">
        <v>1.4298356196337108E-2</v>
      </c>
      <c r="N68" s="34">
        <v>105379.57683552074</v>
      </c>
      <c r="O68" s="34">
        <v>1.2999603192134046</v>
      </c>
      <c r="P68" s="34">
        <v>1.9695192524291756E-2</v>
      </c>
      <c r="Q68" s="34">
        <v>1.692088763120449E-2</v>
      </c>
      <c r="R68" s="34">
        <v>3.1203108880539773E-2</v>
      </c>
      <c r="S68" s="34">
        <v>125594.97279910135</v>
      </c>
      <c r="T68" s="34">
        <v>100604.51778446139</v>
      </c>
      <c r="U68" s="34">
        <v>8470.377461000222</v>
      </c>
      <c r="V68" s="34">
        <v>2.60135182471623E-2</v>
      </c>
      <c r="W68" s="34">
        <v>5.7620748502838355</v>
      </c>
      <c r="X68" s="34">
        <v>37313.293346147912</v>
      </c>
      <c r="Y68" s="34">
        <v>23.866538274102599</v>
      </c>
      <c r="Z68" s="34">
        <v>1.8030323896397658E-2</v>
      </c>
      <c r="AA68" s="34">
        <v>6.0353686452478562E-3</v>
      </c>
    </row>
    <row r="69" spans="1:27" x14ac:dyDescent="0.35">
      <c r="A69" s="31" t="s">
        <v>122</v>
      </c>
      <c r="B69" s="31" t="s">
        <v>65</v>
      </c>
      <c r="C69" s="34">
        <v>19.24688590376714</v>
      </c>
      <c r="D69" s="34">
        <v>3.0175204272258572E-3</v>
      </c>
      <c r="E69" s="34">
        <v>0.10668003611889944</v>
      </c>
      <c r="F69" s="34">
        <v>9.3992910118913822E-2</v>
      </c>
      <c r="G69" s="34">
        <v>8.2478440499296397</v>
      </c>
      <c r="H69" s="34">
        <v>385661.17266165145</v>
      </c>
      <c r="I69" s="34">
        <v>170332.80262530851</v>
      </c>
      <c r="J69" s="34">
        <v>0.29808704459554908</v>
      </c>
      <c r="K69" s="34">
        <v>0.10199155583213607</v>
      </c>
      <c r="L69" s="34">
        <v>0.15496584336282435</v>
      </c>
      <c r="M69" s="34">
        <v>1.910001766987655E-3</v>
      </c>
      <c r="N69" s="34">
        <v>1.8114341700553347</v>
      </c>
      <c r="O69" s="34">
        <v>1.0580545603106447E-2</v>
      </c>
      <c r="P69" s="34">
        <v>3.566171371236917E-3</v>
      </c>
      <c r="Q69" s="34">
        <v>9.0567584709067808E-4</v>
      </c>
      <c r="R69" s="34">
        <v>1.885931549033829E-3</v>
      </c>
      <c r="S69" s="34">
        <v>0.2355005614899526</v>
      </c>
      <c r="T69" s="34">
        <v>0.16358842611963634</v>
      </c>
      <c r="U69" s="34">
        <v>0.52220153101068312</v>
      </c>
      <c r="V69" s="34">
        <v>1.9632384854680791E-2</v>
      </c>
      <c r="W69" s="34">
        <v>0.27060205350768751</v>
      </c>
      <c r="X69" s="34">
        <v>21256.791229172653</v>
      </c>
      <c r="Y69" s="34">
        <v>292.28183636472556</v>
      </c>
      <c r="Z69" s="34">
        <v>2.8647421795223996E-4</v>
      </c>
      <c r="AA69" s="34">
        <v>2.4361626673220313E-4</v>
      </c>
    </row>
    <row r="70" spans="1:27" x14ac:dyDescent="0.35">
      <c r="A70" s="31" t="s">
        <v>122</v>
      </c>
      <c r="B70" s="31" t="s">
        <v>34</v>
      </c>
      <c r="C70" s="34">
        <v>1.97856952304194</v>
      </c>
      <c r="D70" s="34">
        <v>0.40718647587308598</v>
      </c>
      <c r="E70" s="34">
        <v>0.28255691494883001</v>
      </c>
      <c r="F70" s="34">
        <v>3.5491902911810098E-2</v>
      </c>
      <c r="G70" s="34">
        <v>0.1699181746448</v>
      </c>
      <c r="H70" s="34">
        <v>537396.93519423995</v>
      </c>
      <c r="I70" s="34">
        <v>5.8617354505593001E-2</v>
      </c>
      <c r="J70" s="34">
        <v>2.7311446477639202E-2</v>
      </c>
      <c r="K70" s="34">
        <v>1.43823028100713E-2</v>
      </c>
      <c r="L70" s="34">
        <v>4.2477461118543601E-3</v>
      </c>
      <c r="M70" s="34">
        <v>1.0989047145447499E-3</v>
      </c>
      <c r="N70" s="34">
        <v>2.9187336283655003E-4</v>
      </c>
      <c r="O70" s="34">
        <v>7.8077333794756001E-5</v>
      </c>
      <c r="P70" s="34">
        <v>4.3358552540689201E-5</v>
      </c>
      <c r="Q70" s="34">
        <v>0</v>
      </c>
      <c r="R70" s="34">
        <v>0</v>
      </c>
      <c r="S70" s="34">
        <v>3.0277038682060798E-5</v>
      </c>
      <c r="T70" s="34">
        <v>3.6669784863664401E-5</v>
      </c>
      <c r="U70" s="34">
        <v>6.6036794430709004E-5</v>
      </c>
      <c r="V70" s="34">
        <v>3.6934044202027498E-5</v>
      </c>
      <c r="W70" s="34">
        <v>1.0351869289695901E-2</v>
      </c>
      <c r="X70" s="34">
        <v>1.4368047214533601E-2</v>
      </c>
      <c r="Y70" s="34">
        <v>4.9764626392357998E-3</v>
      </c>
      <c r="Z70" s="34">
        <v>1.3248659751198999E-3</v>
      </c>
      <c r="AA70" s="34">
        <v>1.8032848885803901E-3</v>
      </c>
    </row>
    <row r="71" spans="1:27" x14ac:dyDescent="0.35">
      <c r="A71" s="31" t="s">
        <v>122</v>
      </c>
      <c r="B71" s="31" t="s">
        <v>70</v>
      </c>
      <c r="C71" s="34">
        <v>0</v>
      </c>
      <c r="D71" s="34">
        <v>0</v>
      </c>
      <c r="E71" s="34">
        <v>0</v>
      </c>
      <c r="F71" s="34">
        <v>6.6834797208224899</v>
      </c>
      <c r="G71" s="34">
        <v>0.11500646271921601</v>
      </c>
      <c r="H71" s="34">
        <v>1.05561606978869</v>
      </c>
      <c r="I71" s="34">
        <v>1.5239182572830301</v>
      </c>
      <c r="J71" s="34">
        <v>8.0033241466180002E-2</v>
      </c>
      <c r="K71" s="34">
        <v>0.98795230245971899</v>
      </c>
      <c r="L71" s="34">
        <v>1.1193339887079101</v>
      </c>
      <c r="M71" s="34">
        <v>2.3761017017462201E-2</v>
      </c>
      <c r="N71" s="34">
        <v>2.7545956399483997</v>
      </c>
      <c r="O71" s="34">
        <v>4.717549387607E-2</v>
      </c>
      <c r="P71" s="34">
        <v>1.02961376157402E-2</v>
      </c>
      <c r="Q71" s="34">
        <v>1.51027128785849E-2</v>
      </c>
      <c r="R71" s="34">
        <v>3.0984726387603603E-2</v>
      </c>
      <c r="S71" s="34">
        <v>0.86295617608564001</v>
      </c>
      <c r="T71" s="34">
        <v>9.8372058903709994E-2</v>
      </c>
      <c r="U71" s="34">
        <v>0.25796702631897001</v>
      </c>
      <c r="V71" s="34">
        <v>0.23271353337826201</v>
      </c>
      <c r="W71" s="34">
        <v>1.2449414370616001</v>
      </c>
      <c r="X71" s="34">
        <v>1.33634514372616</v>
      </c>
      <c r="Y71" s="34">
        <v>1.5090070467877199E-3</v>
      </c>
      <c r="Z71" s="34">
        <v>2.7038361605941401</v>
      </c>
      <c r="AA71" s="34">
        <v>1.5412973245299199E-3</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20.183040025058101</v>
      </c>
      <c r="D73" s="35">
        <v>1250164.5923994016</v>
      </c>
      <c r="E73" s="35">
        <v>181913.94065896934</v>
      </c>
      <c r="F73" s="35">
        <v>646201.25847555592</v>
      </c>
      <c r="G73" s="35">
        <v>8.5838152634238192</v>
      </c>
      <c r="H73" s="35">
        <v>385663.67736310576</v>
      </c>
      <c r="I73" s="35">
        <v>170332.95155888583</v>
      </c>
      <c r="J73" s="35">
        <v>352242.34146730619</v>
      </c>
      <c r="K73" s="35">
        <v>318021.37741744629</v>
      </c>
      <c r="L73" s="35">
        <v>4.0629720329849421</v>
      </c>
      <c r="M73" s="35">
        <v>4.5570510483824003E-2</v>
      </c>
      <c r="N73" s="35">
        <v>105381.46269697435</v>
      </c>
      <c r="O73" s="35">
        <v>1.3463602988187215</v>
      </c>
      <c r="P73" s="35">
        <v>5.2396737755159004E-2</v>
      </c>
      <c r="Q73" s="35">
        <v>4.3481695909649752E-2</v>
      </c>
      <c r="R73" s="35">
        <v>5.9885504449045439E-2</v>
      </c>
      <c r="S73" s="35">
        <v>125595.26330786181</v>
      </c>
      <c r="T73" s="35">
        <v>100604.70284892859</v>
      </c>
      <c r="U73" s="35">
        <v>8470.9289707407224</v>
      </c>
      <c r="V73" s="35">
        <v>6.3725675816557303E-2</v>
      </c>
      <c r="W73" s="35">
        <v>6.0611576304291921</v>
      </c>
      <c r="X73" s="35">
        <v>58570.103047270124</v>
      </c>
      <c r="Y73" s="35">
        <v>316.18043099656001</v>
      </c>
      <c r="Z73" s="35">
        <v>958.32899213612302</v>
      </c>
      <c r="AA73" s="35">
        <v>6.4701247352578839E-3</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0.46121743816919902</v>
      </c>
      <c r="E78" s="34">
        <v>0.139979961879132</v>
      </c>
      <c r="F78" s="34">
        <v>1.69829300842705E-4</v>
      </c>
      <c r="G78" s="34">
        <v>0</v>
      </c>
      <c r="H78" s="34">
        <v>2.8782048620260904E-4</v>
      </c>
      <c r="I78" s="34">
        <v>1.9745550077440499E-4</v>
      </c>
      <c r="J78" s="34">
        <v>6.7772049290134501E-2</v>
      </c>
      <c r="K78" s="34">
        <v>3.2347593351918003E-2</v>
      </c>
      <c r="L78" s="34">
        <v>6.4181709224589004E-2</v>
      </c>
      <c r="M78" s="34">
        <v>1.48949370995724E-4</v>
      </c>
      <c r="N78" s="34">
        <v>3.5038513546907998E-2</v>
      </c>
      <c r="O78" s="34">
        <v>1.8423960927412499E-4</v>
      </c>
      <c r="P78" s="34">
        <v>5.8537873197548799E-5</v>
      </c>
      <c r="Q78" s="34">
        <v>0</v>
      </c>
      <c r="R78" s="34">
        <v>7.3045227067759997E-5</v>
      </c>
      <c r="S78" s="34">
        <v>7.1072396862915802E-4</v>
      </c>
      <c r="T78" s="34">
        <v>3.2115902819259003E-4</v>
      </c>
      <c r="U78" s="34">
        <v>1.0507718070883E-2</v>
      </c>
      <c r="V78" s="34">
        <v>8.3748859328999911E-5</v>
      </c>
      <c r="W78" s="34">
        <v>1.45272218828868E-3</v>
      </c>
      <c r="X78" s="34">
        <v>2.37110124225941E-3</v>
      </c>
      <c r="Y78" s="34">
        <v>1.4276427168287999E-3</v>
      </c>
      <c r="Z78" s="34">
        <v>5.1309723320388197E-5</v>
      </c>
      <c r="AA78" s="34">
        <v>3.1912976910573E-5</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0.91079499186839996</v>
      </c>
      <c r="D80" s="34">
        <v>5.3427022051357603E-3</v>
      </c>
      <c r="E80" s="34">
        <v>5.0562508368483E-2</v>
      </c>
      <c r="F80" s="34">
        <v>3.8725299389593598E-2</v>
      </c>
      <c r="G80" s="34">
        <v>2.4994499248208998E-2</v>
      </c>
      <c r="H80" s="34">
        <v>4.0158707831796495E-2</v>
      </c>
      <c r="I80" s="34">
        <v>4.0784815591340395E-2</v>
      </c>
      <c r="J80" s="34">
        <v>4.8669147192562795E-2</v>
      </c>
      <c r="K80" s="34">
        <v>4.0096792695180003E-2</v>
      </c>
      <c r="L80" s="34">
        <v>4.59931689516032E-2</v>
      </c>
      <c r="M80" s="34">
        <v>2.8226529963231599E-2</v>
      </c>
      <c r="N80" s="34">
        <v>4.2275352968405996E-2</v>
      </c>
      <c r="O80" s="34">
        <v>3.5442968541661797E-2</v>
      </c>
      <c r="P80" s="34">
        <v>2.53584865924695E-2</v>
      </c>
      <c r="Q80" s="34">
        <v>2.4250351460559798E-2</v>
      </c>
      <c r="R80" s="34">
        <v>2.62956674792078E-2</v>
      </c>
      <c r="S80" s="34">
        <v>2.8970109448699901E-2</v>
      </c>
      <c r="T80" s="34">
        <v>2.1032078455938599E-2</v>
      </c>
      <c r="U80" s="34">
        <v>2.33499944442771E-2</v>
      </c>
      <c r="V80" s="34">
        <v>1.6315860813214803E-2</v>
      </c>
      <c r="W80" s="34">
        <v>1.6101367802010401E-2</v>
      </c>
      <c r="X80" s="34">
        <v>1.2550282727108E-2</v>
      </c>
      <c r="Y80" s="34">
        <v>1.29677027996333E-2</v>
      </c>
      <c r="Z80" s="34">
        <v>1.28084919350041E-2</v>
      </c>
      <c r="AA80" s="34">
        <v>1.4751077844807501E-3</v>
      </c>
    </row>
    <row r="81" spans="1:27" x14ac:dyDescent="0.35">
      <c r="A81" s="31" t="s">
        <v>123</v>
      </c>
      <c r="B81" s="31" t="s">
        <v>62</v>
      </c>
      <c r="C81" s="34">
        <v>0</v>
      </c>
      <c r="D81" s="34">
        <v>0</v>
      </c>
      <c r="E81" s="34">
        <v>0</v>
      </c>
      <c r="F81" s="34">
        <v>0</v>
      </c>
      <c r="G81" s="34">
        <v>0</v>
      </c>
      <c r="H81" s="34">
        <v>0</v>
      </c>
      <c r="I81" s="34">
        <v>0</v>
      </c>
      <c r="J81" s="34">
        <v>0</v>
      </c>
      <c r="K81" s="34">
        <v>0</v>
      </c>
      <c r="L81" s="34">
        <v>0</v>
      </c>
      <c r="M81" s="34">
        <v>0</v>
      </c>
      <c r="N81" s="34">
        <v>0</v>
      </c>
      <c r="O81" s="34">
        <v>0</v>
      </c>
      <c r="P81" s="34">
        <v>0</v>
      </c>
      <c r="Q81" s="34">
        <v>0</v>
      </c>
      <c r="R81" s="34">
        <v>0</v>
      </c>
      <c r="S81" s="34">
        <v>0</v>
      </c>
      <c r="T81" s="34">
        <v>0</v>
      </c>
      <c r="U81" s="34">
        <v>0</v>
      </c>
      <c r="V81" s="34">
        <v>0</v>
      </c>
      <c r="W81" s="34">
        <v>0</v>
      </c>
      <c r="X81" s="34">
        <v>0</v>
      </c>
      <c r="Y81" s="34">
        <v>0</v>
      </c>
      <c r="Z81" s="34">
        <v>0</v>
      </c>
      <c r="AA81" s="34">
        <v>0</v>
      </c>
    </row>
    <row r="82" spans="1:27" x14ac:dyDescent="0.35">
      <c r="A82" s="31" t="s">
        <v>123</v>
      </c>
      <c r="B82" s="31" t="s">
        <v>66</v>
      </c>
      <c r="C82" s="34">
        <v>0</v>
      </c>
      <c r="D82" s="34">
        <v>240834.27272959441</v>
      </c>
      <c r="E82" s="34">
        <v>653635.86258015805</v>
      </c>
      <c r="F82" s="34">
        <v>1.9649317626690928E-2</v>
      </c>
      <c r="G82" s="34">
        <v>9.008357711172154E-3</v>
      </c>
      <c r="H82" s="34">
        <v>167511.21444324357</v>
      </c>
      <c r="I82" s="34">
        <v>153018.16640495244</v>
      </c>
      <c r="J82" s="34">
        <v>304915.92915023211</v>
      </c>
      <c r="K82" s="34">
        <v>195692.4940272317</v>
      </c>
      <c r="L82" s="34">
        <v>211732.79430836037</v>
      </c>
      <c r="M82" s="34">
        <v>3.2860706504696156E-2</v>
      </c>
      <c r="N82" s="34">
        <v>270356.34787361132</v>
      </c>
      <c r="O82" s="34">
        <v>1.8690254231279516E-2</v>
      </c>
      <c r="P82" s="34">
        <v>4.7835413802875806E-3</v>
      </c>
      <c r="Q82" s="34">
        <v>2.6820532162259731E-3</v>
      </c>
      <c r="R82" s="34">
        <v>6.3449250366436312E-3</v>
      </c>
      <c r="S82" s="34">
        <v>22372.353766037028</v>
      </c>
      <c r="T82" s="34">
        <v>41573.170049060805</v>
      </c>
      <c r="U82" s="34">
        <v>35090.399906992752</v>
      </c>
      <c r="V82" s="34">
        <v>1.3754558557442502E-3</v>
      </c>
      <c r="W82" s="34">
        <v>6.5148002896864149E-3</v>
      </c>
      <c r="X82" s="34">
        <v>5.5266811683695729E-3</v>
      </c>
      <c r="Y82" s="34">
        <v>1.9889200325863762E-3</v>
      </c>
      <c r="Z82" s="34">
        <v>9.5633519511841025E-4</v>
      </c>
      <c r="AA82" s="34">
        <v>1.3068648408789691E-3</v>
      </c>
    </row>
    <row r="83" spans="1:27" x14ac:dyDescent="0.35">
      <c r="A83" s="31" t="s">
        <v>123</v>
      </c>
      <c r="B83" s="31" t="s">
        <v>65</v>
      </c>
      <c r="C83" s="34">
        <v>1.23360533908714</v>
      </c>
      <c r="D83" s="34">
        <v>1.38520068676236E-4</v>
      </c>
      <c r="E83" s="34">
        <v>4.9534812387984004E-4</v>
      </c>
      <c r="F83" s="34">
        <v>8.0918057603363697E-4</v>
      </c>
      <c r="G83" s="34">
        <v>4.0482765914462996E-4</v>
      </c>
      <c r="H83" s="34">
        <v>3.0304030075495998</v>
      </c>
      <c r="I83" s="34">
        <v>0.13269774608795898</v>
      </c>
      <c r="J83" s="34">
        <v>4.7849707765813803E-3</v>
      </c>
      <c r="K83" s="34">
        <v>5.5362714722518398E-4</v>
      </c>
      <c r="L83" s="34">
        <v>7.8141842558589591E-3</v>
      </c>
      <c r="M83" s="34">
        <v>3.7345403707874998E-3</v>
      </c>
      <c r="N83" s="34">
        <v>4.8393771227801903</v>
      </c>
      <c r="O83" s="34">
        <v>1.8437294422173799E-4</v>
      </c>
      <c r="P83" s="34">
        <v>5.5413119665147101E-5</v>
      </c>
      <c r="Q83" s="34">
        <v>4.9397349878779399E-5</v>
      </c>
      <c r="R83" s="34">
        <v>1.2566473440649801E-4</v>
      </c>
      <c r="S83" s="34">
        <v>22820.419987068002</v>
      </c>
      <c r="T83" s="34">
        <v>3.5910487323120993E-2</v>
      </c>
      <c r="U83" s="34">
        <v>2.8280395840904599E-2</v>
      </c>
      <c r="V83" s="34">
        <v>9.3203259990532008E-6</v>
      </c>
      <c r="W83" s="34">
        <v>9.7863170807400001E-6</v>
      </c>
      <c r="X83" s="34">
        <v>8.9716124610781803E-6</v>
      </c>
      <c r="Y83" s="34">
        <v>7.6000334412816001E-6</v>
      </c>
      <c r="Z83" s="34">
        <v>6.4037894274198398E-6</v>
      </c>
      <c r="AA83" s="34">
        <v>5.8021800651973207E-6</v>
      </c>
    </row>
    <row r="84" spans="1:27" x14ac:dyDescent="0.35">
      <c r="A84" s="31" t="s">
        <v>123</v>
      </c>
      <c r="B84" s="31" t="s">
        <v>34</v>
      </c>
      <c r="C84" s="34">
        <v>1.7032586979903399</v>
      </c>
      <c r="D84" s="34">
        <v>0.42449413302035999</v>
      </c>
      <c r="E84" s="34">
        <v>0.132574196105091</v>
      </c>
      <c r="F84" s="34">
        <v>9.5215246571859202E-2</v>
      </c>
      <c r="G84" s="34">
        <v>0.17447683747251999</v>
      </c>
      <c r="H84" s="34">
        <v>4.0588732205186</v>
      </c>
      <c r="I84" s="34">
        <v>0.33238830839314498</v>
      </c>
      <c r="J84" s="34">
        <v>11.7338294006335</v>
      </c>
      <c r="K84" s="34">
        <v>6.9985551551319997E-2</v>
      </c>
      <c r="L84" s="34">
        <v>1.5590859875323201E-2</v>
      </c>
      <c r="M84" s="34">
        <v>6.9603115766259998E-3</v>
      </c>
      <c r="N84" s="34">
        <v>6.5653299118872E-4</v>
      </c>
      <c r="O84" s="34">
        <v>9.5427942954867597E-5</v>
      </c>
      <c r="P84" s="34">
        <v>4.6604314183212002E-5</v>
      </c>
      <c r="Q84" s="34">
        <v>0</v>
      </c>
      <c r="R84" s="34">
        <v>0</v>
      </c>
      <c r="S84" s="34">
        <v>3.3406880792956201E-5</v>
      </c>
      <c r="T84" s="34">
        <v>3.6754157052957601E-5</v>
      </c>
      <c r="U84" s="34">
        <v>5.03189119575357E-5</v>
      </c>
      <c r="V84" s="34">
        <v>3.7451290017759498E-4</v>
      </c>
      <c r="W84" s="34">
        <v>5.1269061418275606E-3</v>
      </c>
      <c r="X84" s="34">
        <v>4.5466722511293203E-3</v>
      </c>
      <c r="Y84" s="34">
        <v>6.4768115341999897E-3</v>
      </c>
      <c r="Z84" s="34">
        <v>1.1465338126909902E-3</v>
      </c>
      <c r="AA84" s="34">
        <v>1.2906848191232901E-3</v>
      </c>
    </row>
    <row r="85" spans="1:27" x14ac:dyDescent="0.35">
      <c r="A85" s="31" t="s">
        <v>123</v>
      </c>
      <c r="B85" s="31" t="s">
        <v>70</v>
      </c>
      <c r="C85" s="34">
        <v>0</v>
      </c>
      <c r="D85" s="34">
        <v>0</v>
      </c>
      <c r="E85" s="34">
        <v>0</v>
      </c>
      <c r="F85" s="34">
        <v>4.4171163622970697</v>
      </c>
      <c r="G85" s="34">
        <v>4.0578688420160804E-2</v>
      </c>
      <c r="H85" s="34">
        <v>0.16184489247086101</v>
      </c>
      <c r="I85" s="34">
        <v>0.24947554002663599</v>
      </c>
      <c r="J85" s="34">
        <v>5.9535126270036001</v>
      </c>
      <c r="K85" s="34">
        <v>2.6010734554178399</v>
      </c>
      <c r="L85" s="34">
        <v>126412.97749273</v>
      </c>
      <c r="M85" s="34">
        <v>3.1692493946376001E-2</v>
      </c>
      <c r="N85" s="34">
        <v>22130.521763537501</v>
      </c>
      <c r="O85" s="34">
        <v>1.36965480477133E-2</v>
      </c>
      <c r="P85" s="34">
        <v>9.6093808540399991E-3</v>
      </c>
      <c r="Q85" s="34">
        <v>5.4683167943299594E-3</v>
      </c>
      <c r="R85" s="34">
        <v>7.8093988992101607E-3</v>
      </c>
      <c r="S85" s="34">
        <v>5.7906020420957396E-2</v>
      </c>
      <c r="T85" s="34">
        <v>2.7964974332668799E-2</v>
      </c>
      <c r="U85" s="34">
        <v>3.6250810216131801E-2</v>
      </c>
      <c r="V85" s="34">
        <v>7.0511258361907999E-3</v>
      </c>
      <c r="W85" s="34">
        <v>0.123387844427627</v>
      </c>
      <c r="X85" s="34">
        <v>0.109844198154811</v>
      </c>
      <c r="Y85" s="34">
        <v>3.5868193033165999E-3</v>
      </c>
      <c r="Z85" s="34">
        <v>1.3523782269452399E-3</v>
      </c>
      <c r="AA85" s="34">
        <v>5.0812456200447994E-4</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2.1444003309555399</v>
      </c>
      <c r="D87" s="35">
        <v>240834.73942825483</v>
      </c>
      <c r="E87" s="35">
        <v>653636.05361797637</v>
      </c>
      <c r="F87" s="35">
        <v>5.9353626893160871E-2</v>
      </c>
      <c r="G87" s="35">
        <v>3.4407684618525787E-2</v>
      </c>
      <c r="H87" s="35">
        <v>167514.28529277944</v>
      </c>
      <c r="I87" s="35">
        <v>153018.34008496962</v>
      </c>
      <c r="J87" s="35">
        <v>304916.05037639936</v>
      </c>
      <c r="K87" s="35">
        <v>195692.56702524491</v>
      </c>
      <c r="L87" s="35">
        <v>211732.91229742282</v>
      </c>
      <c r="M87" s="35">
        <v>6.4970726209710977E-2</v>
      </c>
      <c r="N87" s="35">
        <v>270361.2645646006</v>
      </c>
      <c r="O87" s="35">
        <v>5.4501835326437174E-2</v>
      </c>
      <c r="P87" s="35">
        <v>3.0255978965619778E-2</v>
      </c>
      <c r="Q87" s="35">
        <v>2.6981802026664552E-2</v>
      </c>
      <c r="R87" s="35">
        <v>3.2839302477325694E-2</v>
      </c>
      <c r="S87" s="35">
        <v>45192.803433938447</v>
      </c>
      <c r="T87" s="35">
        <v>41573.22731278561</v>
      </c>
      <c r="U87" s="35">
        <v>35090.462045101107</v>
      </c>
      <c r="V87" s="35">
        <v>1.7784385854287106E-2</v>
      </c>
      <c r="W87" s="35">
        <v>2.4078676597066237E-2</v>
      </c>
      <c r="X87" s="35">
        <v>2.0457036750198061E-2</v>
      </c>
      <c r="Y87" s="35">
        <v>1.6391865582489756E-2</v>
      </c>
      <c r="Z87" s="35">
        <v>1.3822540642870317E-2</v>
      </c>
      <c r="AA87" s="35">
        <v>2.8196877823354893E-3</v>
      </c>
    </row>
  </sheetData>
  <sheetProtection algorithmName="SHA-512" hashValue="kC2hyC9smjRv0HpPGy9NiYaCzGbc6SmxoM0/Tzt3UGBkJKYRc8jayY43AB5qJvH/DjJv8teIrMkjgU1gIrEqLg==" saltValue="I2YyShMxIuCqF6N3y95XYg=="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theme="7" tint="0.39997558519241921"/>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150</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139</v>
      </c>
      <c r="B2" s="18" t="s">
        <v>140</v>
      </c>
    </row>
    <row r="3" spans="1:27" x14ac:dyDescent="0.35">
      <c r="B3" s="18"/>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71</v>
      </c>
      <c r="C6" s="34">
        <v>0.49976376996940125</v>
      </c>
      <c r="D6" s="34">
        <v>23082.037739701187</v>
      </c>
      <c r="E6" s="34">
        <v>233740.98402622165</v>
      </c>
      <c r="F6" s="34">
        <v>86667.99886425439</v>
      </c>
      <c r="G6" s="34">
        <v>0.61923330081406414</v>
      </c>
      <c r="H6" s="34">
        <v>343149.27201740874</v>
      </c>
      <c r="I6" s="34">
        <v>174642.53298541039</v>
      </c>
      <c r="J6" s="34">
        <v>83202.463204112501</v>
      </c>
      <c r="K6" s="34">
        <v>2532.9566135257814</v>
      </c>
      <c r="L6" s="34">
        <v>96656.645823507744</v>
      </c>
      <c r="M6" s="34">
        <v>1.0935415492470813E-2</v>
      </c>
      <c r="N6" s="34">
        <v>106995.62267936862</v>
      </c>
      <c r="O6" s="34">
        <v>62419.065877725297</v>
      </c>
      <c r="P6" s="34">
        <v>3.8592430087076748E-3</v>
      </c>
      <c r="Q6" s="34">
        <v>4.894200939319809E-3</v>
      </c>
      <c r="R6" s="34">
        <v>4.6173080317835581E-3</v>
      </c>
      <c r="S6" s="34">
        <v>0.46734637293886655</v>
      </c>
      <c r="T6" s="34">
        <v>8.2031290503865303E-2</v>
      </c>
      <c r="U6" s="34">
        <v>0.22215511742280356</v>
      </c>
      <c r="V6" s="34">
        <v>1.0747221617658644</v>
      </c>
      <c r="W6" s="34">
        <v>41566.935307036743</v>
      </c>
      <c r="X6" s="34">
        <v>7824.8491716783346</v>
      </c>
      <c r="Y6" s="34">
        <v>2.5555090125123667E-2</v>
      </c>
      <c r="Z6" s="34">
        <v>4.9686484350167949E-4</v>
      </c>
      <c r="AA6" s="34">
        <v>4.3896494699724816E-4</v>
      </c>
    </row>
    <row r="7" spans="1:27" x14ac:dyDescent="0.35">
      <c r="A7" s="31" t="s">
        <v>120</v>
      </c>
      <c r="B7" s="31" t="s">
        <v>71</v>
      </c>
      <c r="C7" s="34">
        <v>0.63167381129594713</v>
      </c>
      <c r="D7" s="34">
        <v>213236.33530563573</v>
      </c>
      <c r="E7" s="34">
        <v>0.34117828042501697</v>
      </c>
      <c r="F7" s="34">
        <v>0.15516966361367987</v>
      </c>
      <c r="G7" s="34">
        <v>102624.58931981903</v>
      </c>
      <c r="H7" s="34">
        <v>63638.280969519765</v>
      </c>
      <c r="I7" s="34">
        <v>0.12312027439116659</v>
      </c>
      <c r="J7" s="34">
        <v>399489.01399793057</v>
      </c>
      <c r="K7" s="34">
        <v>33310.545003962186</v>
      </c>
      <c r="L7" s="34">
        <v>32571.370236314007</v>
      </c>
      <c r="M7" s="34">
        <v>14072.467207764194</v>
      </c>
      <c r="N7" s="34">
        <v>132055.95504393175</v>
      </c>
      <c r="O7" s="34">
        <v>26793.614736949021</v>
      </c>
      <c r="P7" s="34">
        <v>0.70494533489166666</v>
      </c>
      <c r="Q7" s="34">
        <v>131118.82670890779</v>
      </c>
      <c r="R7" s="34">
        <v>128524.1378729995</v>
      </c>
      <c r="S7" s="34">
        <v>704230.71156486869</v>
      </c>
      <c r="T7" s="34">
        <v>1.1660775633628924</v>
      </c>
      <c r="U7" s="34">
        <v>2.1166447310777655E-2</v>
      </c>
      <c r="V7" s="34">
        <v>39658.360166647333</v>
      </c>
      <c r="W7" s="34">
        <v>4601.7740618217813</v>
      </c>
      <c r="X7" s="34">
        <v>139127.98580663797</v>
      </c>
      <c r="Y7" s="34">
        <v>19278.120534003509</v>
      </c>
      <c r="Z7" s="34">
        <v>4.4653818965215281E-3</v>
      </c>
      <c r="AA7" s="34">
        <v>2.5139159255288283E-3</v>
      </c>
    </row>
    <row r="8" spans="1:27" x14ac:dyDescent="0.35">
      <c r="A8" s="31" t="s">
        <v>121</v>
      </c>
      <c r="B8" s="31" t="s">
        <v>71</v>
      </c>
      <c r="C8" s="34">
        <v>0.19125588729783261</v>
      </c>
      <c r="D8" s="34">
        <v>1.7917548203911778E-2</v>
      </c>
      <c r="E8" s="34">
        <v>1.079295968884068E-2</v>
      </c>
      <c r="F8" s="34">
        <v>39733.009470246594</v>
      </c>
      <c r="G8" s="34">
        <v>2.3195993745751646E-2</v>
      </c>
      <c r="H8" s="34">
        <v>0.25342318508440104</v>
      </c>
      <c r="I8" s="34">
        <v>0.1493866562113263</v>
      </c>
      <c r="J8" s="34">
        <v>7435.9634634325548</v>
      </c>
      <c r="K8" s="34">
        <v>0.11739911354771518</v>
      </c>
      <c r="L8" s="34">
        <v>3.2905608283308886E-2</v>
      </c>
      <c r="M8" s="34">
        <v>7.0148928668380529E-4</v>
      </c>
      <c r="N8" s="34">
        <v>35663.43559662292</v>
      </c>
      <c r="O8" s="34">
        <v>6.1498853232468953E-2</v>
      </c>
      <c r="P8" s="34">
        <v>1.0609131630110964E-2</v>
      </c>
      <c r="Q8" s="34">
        <v>2.9415066408536062E-4</v>
      </c>
      <c r="R8" s="34">
        <v>5.1120366736044013E-4</v>
      </c>
      <c r="S8" s="34">
        <v>3631.2030579791131</v>
      </c>
      <c r="T8" s="34">
        <v>15975.331855171062</v>
      </c>
      <c r="U8" s="34">
        <v>2271.0941717667356</v>
      </c>
      <c r="V8" s="34">
        <v>2.3087584773842933E-3</v>
      </c>
      <c r="W8" s="34">
        <v>2763.1097194502559</v>
      </c>
      <c r="X8" s="34">
        <v>10509.745928209992</v>
      </c>
      <c r="Y8" s="34">
        <v>6.1751381653165844E-3</v>
      </c>
      <c r="Z8" s="34">
        <v>1.5595733394509008E-4</v>
      </c>
      <c r="AA8" s="34">
        <v>2.2062409034257749E-4</v>
      </c>
    </row>
    <row r="9" spans="1:27" x14ac:dyDescent="0.35">
      <c r="A9" s="31" t="s">
        <v>122</v>
      </c>
      <c r="B9" s="31" t="s">
        <v>71</v>
      </c>
      <c r="C9" s="34">
        <v>0.79671765334993117</v>
      </c>
      <c r="D9" s="34">
        <v>4.5851690593684911</v>
      </c>
      <c r="E9" s="34">
        <v>13129.236540945032</v>
      </c>
      <c r="F9" s="34">
        <v>90772.684379104379</v>
      </c>
      <c r="G9" s="34">
        <v>0.27437743214625648</v>
      </c>
      <c r="H9" s="34">
        <v>0.63072300573353413</v>
      </c>
      <c r="I9" s="34">
        <v>9.1523275510295571E-2</v>
      </c>
      <c r="J9" s="34">
        <v>69350.174266110451</v>
      </c>
      <c r="K9" s="34">
        <v>48816.968109898604</v>
      </c>
      <c r="L9" s="34">
        <v>0.37977772242815028</v>
      </c>
      <c r="M9" s="34">
        <v>6.161578891435919E-3</v>
      </c>
      <c r="N9" s="34">
        <v>16341.604421251011</v>
      </c>
      <c r="O9" s="34">
        <v>0.22562109226113883</v>
      </c>
      <c r="P9" s="34">
        <v>9.5704231199476748E-3</v>
      </c>
      <c r="Q9" s="34">
        <v>7.0469054065710832E-3</v>
      </c>
      <c r="R9" s="34">
        <v>1.2405294167147914E-2</v>
      </c>
      <c r="S9" s="34">
        <v>65292.025341512512</v>
      </c>
      <c r="T9" s="34">
        <v>34071.980553568857</v>
      </c>
      <c r="U9" s="34">
        <v>2887.4350046192626</v>
      </c>
      <c r="V9" s="34">
        <v>2.7824627324379896E-2</v>
      </c>
      <c r="W9" s="34">
        <v>2.2213421243736566</v>
      </c>
      <c r="X9" s="34">
        <v>29071.941673578403</v>
      </c>
      <c r="Y9" s="34">
        <v>226.91031476192083</v>
      </c>
      <c r="Z9" s="34">
        <v>9.7890443277893896E-3</v>
      </c>
      <c r="AA9" s="34">
        <v>2.6520893711347669E-3</v>
      </c>
    </row>
    <row r="10" spans="1:27" x14ac:dyDescent="0.35">
      <c r="A10" s="31" t="s">
        <v>123</v>
      </c>
      <c r="B10" s="31" t="s">
        <v>71</v>
      </c>
      <c r="C10" s="34">
        <v>0</v>
      </c>
      <c r="D10" s="34">
        <v>4.5520606656031084E-3</v>
      </c>
      <c r="E10" s="34">
        <v>15409.515587495063</v>
      </c>
      <c r="F10" s="34">
        <v>5.7918644556306936E-3</v>
      </c>
      <c r="G10" s="34">
        <v>5.495200570258663E-4</v>
      </c>
      <c r="H10" s="34">
        <v>3.1280009037175115E-2</v>
      </c>
      <c r="I10" s="34">
        <v>5.5604904541133489E-3</v>
      </c>
      <c r="J10" s="34">
        <v>5.1615834708616925E-3</v>
      </c>
      <c r="K10" s="34">
        <v>1.460682143993409E-3</v>
      </c>
      <c r="L10" s="34">
        <v>2679.4648760970445</v>
      </c>
      <c r="M10" s="34">
        <v>9.3044741658060578E-4</v>
      </c>
      <c r="N10" s="34">
        <v>20484.377006752053</v>
      </c>
      <c r="O10" s="34">
        <v>1.6328852183366113E-3</v>
      </c>
      <c r="P10" s="34">
        <v>4.5139543007585405E-4</v>
      </c>
      <c r="Q10" s="34">
        <v>2.7611350162368468E-4</v>
      </c>
      <c r="R10" s="34">
        <v>4.7774619933502118E-4</v>
      </c>
      <c r="S10" s="34">
        <v>2.1765708254815374E-3</v>
      </c>
      <c r="T10" s="34">
        <v>4.3912829322619175E-2</v>
      </c>
      <c r="U10" s="34">
        <v>0.11364568680274441</v>
      </c>
      <c r="V10" s="34">
        <v>2.3446880897152789E-4</v>
      </c>
      <c r="W10" s="34">
        <v>6.6362539881072505E-4</v>
      </c>
      <c r="X10" s="34">
        <v>4.7578261078924823E-4</v>
      </c>
      <c r="Y10" s="34">
        <v>2.2937640360949749E-4</v>
      </c>
      <c r="Z10" s="34">
        <v>1.3628033822296389E-4</v>
      </c>
      <c r="AA10" s="34">
        <v>1.4150805388264321E-4</v>
      </c>
    </row>
    <row r="11" spans="1:27" x14ac:dyDescent="0.35">
      <c r="A11" s="25" t="s">
        <v>38</v>
      </c>
      <c r="B11" s="25" t="s">
        <v>141</v>
      </c>
      <c r="C11" s="35">
        <v>2.119411121913112</v>
      </c>
      <c r="D11" s="35">
        <v>236322.98068400516</v>
      </c>
      <c r="E11" s="35">
        <v>262280.08812590188</v>
      </c>
      <c r="F11" s="35">
        <v>217173.85367513343</v>
      </c>
      <c r="G11" s="35">
        <v>102625.50667606579</v>
      </c>
      <c r="H11" s="35">
        <v>406788.46841312834</v>
      </c>
      <c r="I11" s="35">
        <v>174642.90257610695</v>
      </c>
      <c r="J11" s="35">
        <v>559477.62009316951</v>
      </c>
      <c r="K11" s="35">
        <v>84660.588587182268</v>
      </c>
      <c r="L11" s="35">
        <v>131907.89361924949</v>
      </c>
      <c r="M11" s="35">
        <v>14072.485936695281</v>
      </c>
      <c r="N11" s="35">
        <v>311540.99474792636</v>
      </c>
      <c r="O11" s="35">
        <v>89212.969367505037</v>
      </c>
      <c r="P11" s="35">
        <v>0.72943552808050893</v>
      </c>
      <c r="Q11" s="35">
        <v>131118.83922027831</v>
      </c>
      <c r="R11" s="35">
        <v>128524.15588455158</v>
      </c>
      <c r="S11" s="35">
        <v>773154.40948730404</v>
      </c>
      <c r="T11" s="35">
        <v>50048.604430423104</v>
      </c>
      <c r="U11" s="35">
        <v>5158.8861436375337</v>
      </c>
      <c r="V11" s="35">
        <v>39659.465256663709</v>
      </c>
      <c r="W11" s="35">
        <v>48934.04109405855</v>
      </c>
      <c r="X11" s="35">
        <v>186534.52305588732</v>
      </c>
      <c r="Y11" s="35">
        <v>19505.062808370123</v>
      </c>
      <c r="Z11" s="35">
        <v>1.5043528739980652E-2</v>
      </c>
      <c r="AA11" s="35">
        <v>5.9671023878860637E-3</v>
      </c>
    </row>
  </sheetData>
  <sheetProtection algorithmName="SHA-512" hashValue="HraFRQqrfZVE1as7bt9slPfGpTYCssz8vgpZhh0MlkIq0NURylyh9TWwmmoujEvLY2AOSgDgzbGUn6MZ1whz2Q==" saltValue="Z7AXyvp54k292KAStIiikg==" spinCount="100000"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7" tint="0.39997558519241921"/>
  </sheetPr>
  <dimension ref="A1:AA1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151</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64</v>
      </c>
      <c r="B2" s="18" t="s">
        <v>131</v>
      </c>
    </row>
    <row r="4" spans="1:27" x14ac:dyDescent="0.35">
      <c r="A4" s="18" t="s">
        <v>116</v>
      </c>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119</v>
      </c>
      <c r="B6" s="31" t="s">
        <v>64</v>
      </c>
      <c r="C6" s="34">
        <v>1172.7436953460001</v>
      </c>
      <c r="D6" s="34">
        <v>2.0387173839999999</v>
      </c>
      <c r="E6" s="34">
        <v>27198.551286174996</v>
      </c>
      <c r="F6" s="34">
        <v>100607.79137079304</v>
      </c>
      <c r="G6" s="34">
        <v>2.0778301419999998</v>
      </c>
      <c r="H6" s="34">
        <v>2.0178351789999995</v>
      </c>
      <c r="I6" s="34">
        <v>2.0361834810000001</v>
      </c>
      <c r="J6" s="34">
        <v>2.0485718929999992</v>
      </c>
      <c r="K6" s="34">
        <v>2.0836391399999998</v>
      </c>
      <c r="L6" s="34">
        <v>2.1556631819999992</v>
      </c>
      <c r="M6" s="34">
        <v>2.0975658049999999</v>
      </c>
      <c r="N6" s="34">
        <v>103.53760442199999</v>
      </c>
      <c r="O6" s="34">
        <v>2.307176259999999</v>
      </c>
      <c r="P6" s="34">
        <v>2.2214910959999994</v>
      </c>
      <c r="Q6" s="34">
        <v>65.633400705999989</v>
      </c>
      <c r="R6" s="34">
        <v>383.14144670699994</v>
      </c>
      <c r="S6" s="34">
        <v>4741.4388074800008</v>
      </c>
      <c r="T6" s="34">
        <v>3421.0307907459996</v>
      </c>
      <c r="U6" s="34">
        <v>15055.796356069002</v>
      </c>
      <c r="V6" s="34">
        <v>20565.868201402001</v>
      </c>
      <c r="W6" s="34">
        <v>18586.394252629998</v>
      </c>
      <c r="X6" s="34">
        <v>33261.836143533998</v>
      </c>
      <c r="Y6" s="34">
        <v>52424.326425080006</v>
      </c>
      <c r="Z6" s="34">
        <v>37851.330370642987</v>
      </c>
      <c r="AA6" s="34">
        <v>31308.944028732007</v>
      </c>
    </row>
    <row r="7" spans="1:27" x14ac:dyDescent="0.35">
      <c r="A7" s="31" t="s">
        <v>120</v>
      </c>
      <c r="B7" s="31" t="s">
        <v>64</v>
      </c>
      <c r="C7" s="34">
        <v>0.41657632999999999</v>
      </c>
      <c r="D7" s="34">
        <v>0.40068644999999997</v>
      </c>
      <c r="E7" s="34">
        <v>0.40271327299999998</v>
      </c>
      <c r="F7" s="34">
        <v>0.40496460900000003</v>
      </c>
      <c r="G7" s="34">
        <v>0.400681491</v>
      </c>
      <c r="H7" s="34">
        <v>0.39776173499999984</v>
      </c>
      <c r="I7" s="34">
        <v>0.39783710099999997</v>
      </c>
      <c r="J7" s="34">
        <v>0.40387581399999978</v>
      </c>
      <c r="K7" s="34">
        <v>0.40491545000000001</v>
      </c>
      <c r="L7" s="34">
        <v>0.41011888099999999</v>
      </c>
      <c r="M7" s="34">
        <v>0.412845817</v>
      </c>
      <c r="N7" s="34">
        <v>0.41598678599999972</v>
      </c>
      <c r="O7" s="34">
        <v>0.42950245299999901</v>
      </c>
      <c r="P7" s="34">
        <v>0.41452584000000003</v>
      </c>
      <c r="Q7" s="34">
        <v>0.41617972499999989</v>
      </c>
      <c r="R7" s="34">
        <v>0.43282283299999996</v>
      </c>
      <c r="S7" s="34">
        <v>7504.4948162639994</v>
      </c>
      <c r="T7" s="34">
        <v>0.44164459999999889</v>
      </c>
      <c r="U7" s="34">
        <v>327.56672801799994</v>
      </c>
      <c r="V7" s="34">
        <v>333.08646146100006</v>
      </c>
      <c r="W7" s="34">
        <v>451.23118256499998</v>
      </c>
      <c r="X7" s="34">
        <v>1222.5155334449998</v>
      </c>
      <c r="Y7" s="34">
        <v>1512.246530894</v>
      </c>
      <c r="Z7" s="34">
        <v>1237.055134077</v>
      </c>
      <c r="AA7" s="34">
        <v>1471.8648913269999</v>
      </c>
    </row>
    <row r="8" spans="1:27" x14ac:dyDescent="0.35">
      <c r="A8" s="31" t="s">
        <v>121</v>
      </c>
      <c r="B8" s="31" t="s">
        <v>64</v>
      </c>
      <c r="C8" s="34">
        <v>0.38428641899999993</v>
      </c>
      <c r="D8" s="34">
        <v>0.36870574699999992</v>
      </c>
      <c r="E8" s="34">
        <v>0.37716191099999979</v>
      </c>
      <c r="F8" s="34">
        <v>0.37728358599999989</v>
      </c>
      <c r="G8" s="34">
        <v>0.37617256999999998</v>
      </c>
      <c r="H8" s="34">
        <v>0.36533478099999989</v>
      </c>
      <c r="I8" s="34">
        <v>0.36966300899999988</v>
      </c>
      <c r="J8" s="34">
        <v>0.36651606800000003</v>
      </c>
      <c r="K8" s="34">
        <v>0.37178037699999994</v>
      </c>
      <c r="L8" s="34">
        <v>0.38917008199999992</v>
      </c>
      <c r="M8" s="34">
        <v>0.36498819100000002</v>
      </c>
      <c r="N8" s="34">
        <v>0.39058401899999984</v>
      </c>
      <c r="O8" s="34">
        <v>0.40495013499999993</v>
      </c>
      <c r="P8" s="34">
        <v>0.39279526400000003</v>
      </c>
      <c r="Q8" s="34">
        <v>0.3767155629999997</v>
      </c>
      <c r="R8" s="34">
        <v>0.38469715700000001</v>
      </c>
      <c r="S8" s="34">
        <v>163.70746669799996</v>
      </c>
      <c r="T8" s="34">
        <v>149.61566653399998</v>
      </c>
      <c r="U8" s="34">
        <v>2010.365644044</v>
      </c>
      <c r="V8" s="34">
        <v>3191.7505919119999</v>
      </c>
      <c r="W8" s="34">
        <v>5097.7080540669995</v>
      </c>
      <c r="X8" s="34">
        <v>5474.7599500460001</v>
      </c>
      <c r="Y8" s="34">
        <v>14348.653974026</v>
      </c>
      <c r="Z8" s="34">
        <v>10625.199268355002</v>
      </c>
      <c r="AA8" s="34">
        <v>8581.2601693470006</v>
      </c>
    </row>
    <row r="9" spans="1:27" x14ac:dyDescent="0.35">
      <c r="A9" s="31" t="s">
        <v>122</v>
      </c>
      <c r="B9" s="31" t="s">
        <v>64</v>
      </c>
      <c r="C9" s="34">
        <v>0.35955909299999989</v>
      </c>
      <c r="D9" s="34">
        <v>0.34463002499999995</v>
      </c>
      <c r="E9" s="34">
        <v>24.924169679999991</v>
      </c>
      <c r="F9" s="34">
        <v>0.35411830499999986</v>
      </c>
      <c r="G9" s="34">
        <v>0.35394341600000001</v>
      </c>
      <c r="H9" s="34">
        <v>0.34107882099999987</v>
      </c>
      <c r="I9" s="34">
        <v>0.34374720200000003</v>
      </c>
      <c r="J9" s="34">
        <v>0.34300757100000001</v>
      </c>
      <c r="K9" s="34">
        <v>0.34599799999999997</v>
      </c>
      <c r="L9" s="34">
        <v>0.35851722999999991</v>
      </c>
      <c r="M9" s="34">
        <v>0.34150412200000002</v>
      </c>
      <c r="N9" s="34">
        <v>0.36240399299999998</v>
      </c>
      <c r="O9" s="34">
        <v>0.37525267699999892</v>
      </c>
      <c r="P9" s="34">
        <v>0.37008646900000003</v>
      </c>
      <c r="Q9" s="34">
        <v>24.065152094000005</v>
      </c>
      <c r="R9" s="34">
        <v>42.290911728999994</v>
      </c>
      <c r="S9" s="34">
        <v>249.18972799100001</v>
      </c>
      <c r="T9" s="34">
        <v>208.68973889100002</v>
      </c>
      <c r="U9" s="34">
        <v>673.14719237399981</v>
      </c>
      <c r="V9" s="34">
        <v>914.311362691</v>
      </c>
      <c r="W9" s="34">
        <v>1183.0666228389998</v>
      </c>
      <c r="X9" s="34">
        <v>1227.9418910400004</v>
      </c>
      <c r="Y9" s="34">
        <v>2757.8780817670004</v>
      </c>
      <c r="Z9" s="34">
        <v>2924.15074873</v>
      </c>
      <c r="AA9" s="34">
        <v>1600.6589523350003</v>
      </c>
    </row>
    <row r="10" spans="1:27" x14ac:dyDescent="0.35">
      <c r="A10" s="31" t="s">
        <v>123</v>
      </c>
      <c r="B10" s="31" t="s">
        <v>64</v>
      </c>
      <c r="C10" s="34">
        <v>0.20588025499999998</v>
      </c>
      <c r="D10" s="34">
        <v>0.17901466500000002</v>
      </c>
      <c r="E10" s="34">
        <v>0.19523890599999999</v>
      </c>
      <c r="F10" s="34">
        <v>0.193165895</v>
      </c>
      <c r="G10" s="34">
        <v>0.17886619799999992</v>
      </c>
      <c r="H10" s="34">
        <v>0.17889086900000001</v>
      </c>
      <c r="I10" s="34">
        <v>0.17925534500000001</v>
      </c>
      <c r="J10" s="34">
        <v>0.188459553</v>
      </c>
      <c r="K10" s="34">
        <v>0.19011620199999993</v>
      </c>
      <c r="L10" s="34">
        <v>0.1988093449999998</v>
      </c>
      <c r="M10" s="34">
        <v>0.18934205499999979</v>
      </c>
      <c r="N10" s="34">
        <v>0.1994037699999999</v>
      </c>
      <c r="O10" s="34">
        <v>0.20342284399999977</v>
      </c>
      <c r="P10" s="34">
        <v>0.19574393400000001</v>
      </c>
      <c r="Q10" s="34">
        <v>0.18762068599999998</v>
      </c>
      <c r="R10" s="34">
        <v>0.18646869700000002</v>
      </c>
      <c r="S10" s="34">
        <v>0.19343308300000001</v>
      </c>
      <c r="T10" s="34">
        <v>0.18980116799999999</v>
      </c>
      <c r="U10" s="34">
        <v>0.19837315499999988</v>
      </c>
      <c r="V10" s="34">
        <v>0.19024589999999988</v>
      </c>
      <c r="W10" s="34">
        <v>0.19327715000000001</v>
      </c>
      <c r="X10" s="34">
        <v>0.19338529499999998</v>
      </c>
      <c r="Y10" s="34">
        <v>0.19991906999999998</v>
      </c>
      <c r="Z10" s="34">
        <v>9.8919531100000011</v>
      </c>
      <c r="AA10" s="34">
        <v>0.19640752700000003</v>
      </c>
    </row>
    <row r="11" spans="1:27" x14ac:dyDescent="0.35">
      <c r="A11" s="25" t="s">
        <v>38</v>
      </c>
      <c r="B11" s="25" t="s">
        <v>141</v>
      </c>
      <c r="C11" s="35">
        <v>1174.1099974430001</v>
      </c>
      <c r="D11" s="35">
        <v>3.3317542709999994</v>
      </c>
      <c r="E11" s="35">
        <v>27224.450569944998</v>
      </c>
      <c r="F11" s="35">
        <v>100609.12090318804</v>
      </c>
      <c r="G11" s="35">
        <v>3.3874938169999993</v>
      </c>
      <c r="H11" s="35">
        <v>3.3009013849999995</v>
      </c>
      <c r="I11" s="35">
        <v>3.3266861379999999</v>
      </c>
      <c r="J11" s="35">
        <v>3.3504308989999987</v>
      </c>
      <c r="K11" s="35">
        <v>3.3964491689999994</v>
      </c>
      <c r="L11" s="35">
        <v>3.512278719999999</v>
      </c>
      <c r="M11" s="35">
        <v>3.4062459899999995</v>
      </c>
      <c r="N11" s="35">
        <v>104.90598299</v>
      </c>
      <c r="O11" s="35">
        <v>3.7203043689999968</v>
      </c>
      <c r="P11" s="35">
        <v>3.5946426029999996</v>
      </c>
      <c r="Q11" s="35">
        <v>90.679068774000001</v>
      </c>
      <c r="R11" s="35">
        <v>426.43634712299996</v>
      </c>
      <c r="S11" s="35">
        <v>12659.024251516003</v>
      </c>
      <c r="T11" s="35">
        <v>3779.9676419389998</v>
      </c>
      <c r="U11" s="35">
        <v>18067.07429366</v>
      </c>
      <c r="V11" s="35">
        <v>25005.206863366006</v>
      </c>
      <c r="W11" s="35">
        <v>25318.593389250997</v>
      </c>
      <c r="X11" s="35">
        <v>41187.246903359999</v>
      </c>
      <c r="Y11" s="35">
        <v>71043.30493083701</v>
      </c>
      <c r="Z11" s="35">
        <v>52647.627474914989</v>
      </c>
      <c r="AA11" s="35">
        <v>42962.924449268001</v>
      </c>
    </row>
  </sheetData>
  <sheetProtection algorithmName="SHA-512" hashValue="K1CNIJM11Q8wVLx7xx+cKdsNovYu760Yqla4MnYnWMCuI1DShvQiM8KxDE6XOcbEd3eJSGDZwgqUC+H+scF4bw==" saltValue="FkD3DQgw2soIQP+kffi11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rgb="FFFFE600"/>
  </sheetPr>
  <dimension ref="A1:C32"/>
  <sheetViews>
    <sheetView showGridLines="0" zoomScale="85" zoomScaleNormal="85" workbookViewId="0"/>
  </sheetViews>
  <sheetFormatPr defaultRowHeight="14.5" x14ac:dyDescent="0.35"/>
  <cols>
    <col min="1" max="1" width="11.54296875" bestFit="1" customWidth="1"/>
    <col min="2" max="2" width="3.7265625" bestFit="1" customWidth="1"/>
    <col min="3" max="3" width="37.54296875" customWidth="1"/>
    <col min="4" max="24" width="9.453125" customWidth="1"/>
  </cols>
  <sheetData>
    <row r="1" spans="1:3" x14ac:dyDescent="0.35">
      <c r="A1" s="2" t="s">
        <v>14</v>
      </c>
    </row>
    <row r="3" spans="1:3" x14ac:dyDescent="0.35">
      <c r="A3" s="7">
        <v>44461</v>
      </c>
      <c r="B3" s="6">
        <v>1</v>
      </c>
      <c r="C3" t="s">
        <v>153</v>
      </c>
    </row>
    <row r="4" spans="1:3" x14ac:dyDescent="0.35">
      <c r="A4" s="3"/>
      <c r="B4" s="6"/>
    </row>
    <row r="5" spans="1:3" x14ac:dyDescent="0.35">
      <c r="A5" s="3"/>
      <c r="B5" s="6"/>
    </row>
    <row r="6" spans="1:3" x14ac:dyDescent="0.35">
      <c r="A6" s="3"/>
      <c r="B6" s="6"/>
    </row>
    <row r="7" spans="1:3" x14ac:dyDescent="0.35">
      <c r="A7" s="3"/>
      <c r="B7" s="6"/>
    </row>
    <row r="8" spans="1:3" x14ac:dyDescent="0.35">
      <c r="A8" s="3"/>
      <c r="B8" s="6"/>
    </row>
    <row r="9" spans="1:3" x14ac:dyDescent="0.35">
      <c r="A9" s="3"/>
      <c r="B9" s="6"/>
    </row>
    <row r="10" spans="1:3" x14ac:dyDescent="0.35">
      <c r="A10" s="3"/>
      <c r="B10" s="6"/>
    </row>
    <row r="11" spans="1:3" x14ac:dyDescent="0.35">
      <c r="A11" s="3"/>
      <c r="B11" s="6"/>
    </row>
    <row r="12" spans="1:3" x14ac:dyDescent="0.35">
      <c r="A12" s="3"/>
      <c r="B12" s="3"/>
      <c r="C12" s="3"/>
    </row>
    <row r="13" spans="1:3" x14ac:dyDescent="0.35">
      <c r="A13" s="3"/>
      <c r="B13" s="3"/>
      <c r="C13" s="3"/>
    </row>
    <row r="14" spans="1:3" x14ac:dyDescent="0.35">
      <c r="A14" s="3"/>
      <c r="B14" s="3"/>
      <c r="C14" s="3"/>
    </row>
    <row r="15" spans="1:3" x14ac:dyDescent="0.35">
      <c r="A15" s="3"/>
      <c r="B15" s="3"/>
      <c r="C15" s="3"/>
    </row>
    <row r="16" spans="1:3" x14ac:dyDescent="0.35">
      <c r="A16" s="3"/>
      <c r="B16" s="3"/>
      <c r="C16" s="3"/>
    </row>
    <row r="17" spans="1:3" x14ac:dyDescent="0.35">
      <c r="A17" s="3"/>
      <c r="B17" s="3"/>
      <c r="C17" s="3"/>
    </row>
    <row r="18" spans="1:3" x14ac:dyDescent="0.35">
      <c r="A18" s="3"/>
      <c r="B18" s="3"/>
      <c r="C18" s="3"/>
    </row>
    <row r="19" spans="1:3" x14ac:dyDescent="0.35">
      <c r="A19" s="3"/>
      <c r="B19" s="3"/>
      <c r="C19" s="3"/>
    </row>
    <row r="20" spans="1:3" x14ac:dyDescent="0.35">
      <c r="A20" s="3"/>
      <c r="B20" s="3"/>
      <c r="C20" s="3"/>
    </row>
    <row r="21" spans="1:3" x14ac:dyDescent="0.35">
      <c r="A21" s="3"/>
      <c r="B21" s="3"/>
      <c r="C21" s="3"/>
    </row>
    <row r="22" spans="1:3" x14ac:dyDescent="0.35">
      <c r="A22" s="3"/>
      <c r="B22" s="3"/>
      <c r="C22" s="3"/>
    </row>
    <row r="23" spans="1:3" x14ac:dyDescent="0.35">
      <c r="A23" s="3"/>
      <c r="B23" s="3"/>
      <c r="C23" s="3"/>
    </row>
    <row r="24" spans="1:3" x14ac:dyDescent="0.35">
      <c r="A24" s="3"/>
      <c r="B24" s="3"/>
      <c r="C24" s="3"/>
    </row>
    <row r="25" spans="1:3" x14ac:dyDescent="0.35">
      <c r="A25" s="3"/>
      <c r="B25" s="3"/>
      <c r="C25" s="3"/>
    </row>
    <row r="26" spans="1:3" x14ac:dyDescent="0.35">
      <c r="A26" s="3"/>
      <c r="B26" s="3"/>
      <c r="C26" s="3"/>
    </row>
    <row r="27" spans="1:3" x14ac:dyDescent="0.35">
      <c r="A27" s="3"/>
      <c r="B27" s="3"/>
      <c r="C27" s="3"/>
    </row>
    <row r="28" spans="1:3" x14ac:dyDescent="0.35">
      <c r="A28" s="3"/>
      <c r="B28" s="3"/>
      <c r="C28" s="3"/>
    </row>
    <row r="29" spans="1:3" x14ac:dyDescent="0.35">
      <c r="A29" s="3"/>
      <c r="B29" s="3"/>
      <c r="C29" s="3"/>
    </row>
    <row r="30" spans="1:3" x14ac:dyDescent="0.35">
      <c r="A30" s="3"/>
      <c r="B30" s="3"/>
      <c r="C30" s="3"/>
    </row>
    <row r="31" spans="1:3" x14ac:dyDescent="0.35">
      <c r="A31" s="3"/>
      <c r="B31" s="3"/>
      <c r="C31" s="3"/>
    </row>
    <row r="32" spans="1:3" x14ac:dyDescent="0.35">
      <c r="A32" s="3"/>
      <c r="B32" s="3"/>
      <c r="C32" s="3"/>
    </row>
  </sheetData>
  <sheetProtection algorithmName="SHA-512" hashValue="jlv+Knuho4Dmb5KY+kTpoaaH7dG07pmjCdsFr6h/X/oXAwLzOz/ofRDA17/1dcBOKmwUqxvZOcFIdke8HJBjCg==" saltValue="i3KwE7YCOKJpRcR6IFa+dA==" spinCount="100000" sheet="1" objects="1" scenarios="1"/>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rgb="FFFFE600"/>
  </sheetPr>
  <dimension ref="A1:B29"/>
  <sheetViews>
    <sheetView showGridLines="0" zoomScale="85" zoomScaleNormal="85" workbookViewId="0"/>
  </sheetViews>
  <sheetFormatPr defaultRowHeight="14.5" x14ac:dyDescent="0.35"/>
  <cols>
    <col min="1" max="1" width="13.7265625" customWidth="1"/>
    <col min="2" max="2" width="20.1796875" customWidth="1"/>
    <col min="3" max="3" width="37.54296875" customWidth="1"/>
    <col min="4" max="24" width="9.453125" customWidth="1"/>
  </cols>
  <sheetData>
    <row r="1" spans="1:2" x14ac:dyDescent="0.35">
      <c r="A1" s="2" t="s">
        <v>15</v>
      </c>
    </row>
    <row r="3" spans="1:2" x14ac:dyDescent="0.35">
      <c r="A3" t="s">
        <v>16</v>
      </c>
      <c r="B3" s="6" t="s">
        <v>17</v>
      </c>
    </row>
    <row r="4" spans="1:2" x14ac:dyDescent="0.35">
      <c r="A4" t="s">
        <v>18</v>
      </c>
      <c r="B4" s="6" t="s">
        <v>19</v>
      </c>
    </row>
    <row r="5" spans="1:2" x14ac:dyDescent="0.35">
      <c r="A5" s="3" t="s">
        <v>20</v>
      </c>
      <c r="B5" t="s">
        <v>21</v>
      </c>
    </row>
    <row r="6" spans="1:2" x14ac:dyDescent="0.35">
      <c r="A6" t="s">
        <v>22</v>
      </c>
      <c r="B6" s="6" t="s">
        <v>23</v>
      </c>
    </row>
    <row r="7" spans="1:2" x14ac:dyDescent="0.35">
      <c r="A7" t="s">
        <v>24</v>
      </c>
      <c r="B7" s="6" t="s">
        <v>25</v>
      </c>
    </row>
    <row r="8" spans="1:2" x14ac:dyDescent="0.35">
      <c r="A8" t="s">
        <v>26</v>
      </c>
      <c r="B8" s="6" t="s">
        <v>27</v>
      </c>
    </row>
    <row r="9" spans="1:2" x14ac:dyDescent="0.35">
      <c r="A9" t="s">
        <v>28</v>
      </c>
      <c r="B9" s="6" t="s">
        <v>29</v>
      </c>
    </row>
    <row r="10" spans="1:2" x14ac:dyDescent="0.35">
      <c r="A10" t="s">
        <v>30</v>
      </c>
      <c r="B10" t="s">
        <v>31</v>
      </c>
    </row>
    <row r="11" spans="1:2" x14ac:dyDescent="0.35">
      <c r="A11" t="s">
        <v>32</v>
      </c>
      <c r="B11" s="6" t="s">
        <v>33</v>
      </c>
    </row>
    <row r="12" spans="1:2" x14ac:dyDescent="0.35">
      <c r="A12" t="s">
        <v>34</v>
      </c>
      <c r="B12" s="6" t="s">
        <v>35</v>
      </c>
    </row>
    <row r="13" spans="1:2" x14ac:dyDescent="0.35">
      <c r="A13" t="s">
        <v>36</v>
      </c>
      <c r="B13" s="6" t="s">
        <v>37</v>
      </c>
    </row>
    <row r="14" spans="1:2" x14ac:dyDescent="0.35">
      <c r="A14" t="s">
        <v>38</v>
      </c>
      <c r="B14" s="6" t="s">
        <v>39</v>
      </c>
    </row>
    <row r="15" spans="1:2" x14ac:dyDescent="0.35">
      <c r="A15" t="s">
        <v>40</v>
      </c>
      <c r="B15" s="6" t="s">
        <v>41</v>
      </c>
    </row>
    <row r="16" spans="1:2" x14ac:dyDescent="0.35">
      <c r="A16" t="s">
        <v>42</v>
      </c>
      <c r="B16" s="6" t="s">
        <v>43</v>
      </c>
    </row>
    <row r="17" spans="1:2" x14ac:dyDescent="0.35">
      <c r="A17" t="s">
        <v>44</v>
      </c>
      <c r="B17" s="6" t="s">
        <v>45</v>
      </c>
    </row>
    <row r="18" spans="1:2" x14ac:dyDescent="0.35">
      <c r="A18" t="s">
        <v>46</v>
      </c>
      <c r="B18" s="6" t="s">
        <v>47</v>
      </c>
    </row>
    <row r="19" spans="1:2" x14ac:dyDescent="0.35">
      <c r="A19" t="s">
        <v>48</v>
      </c>
      <c r="B19" s="6" t="s">
        <v>49</v>
      </c>
    </row>
    <row r="20" spans="1:2" x14ac:dyDescent="0.35">
      <c r="A20" t="s">
        <v>50</v>
      </c>
      <c r="B20" s="6" t="s">
        <v>51</v>
      </c>
    </row>
    <row r="21" spans="1:2" x14ac:dyDescent="0.35">
      <c r="A21" t="s">
        <v>52</v>
      </c>
      <c r="B21" s="6" t="s">
        <v>53</v>
      </c>
    </row>
    <row r="23" spans="1:2" x14ac:dyDescent="0.35">
      <c r="A23" s="2" t="s">
        <v>54</v>
      </c>
    </row>
    <row r="25" spans="1:2" x14ac:dyDescent="0.35">
      <c r="A25" t="s">
        <v>55</v>
      </c>
    </row>
    <row r="26" spans="1:2" x14ac:dyDescent="0.35">
      <c r="A26" t="s">
        <v>56</v>
      </c>
    </row>
    <row r="27" spans="1:2" x14ac:dyDescent="0.35">
      <c r="A27" t="s">
        <v>57</v>
      </c>
    </row>
    <row r="28" spans="1:2" x14ac:dyDescent="0.35">
      <c r="A28" t="s">
        <v>58</v>
      </c>
    </row>
    <row r="29" spans="1:2" x14ac:dyDescent="0.35">
      <c r="A29" s="8" t="s">
        <v>59</v>
      </c>
    </row>
  </sheetData>
  <sheetProtection algorithmName="SHA-512" hashValue="d/XhcMUMhp3OCMkryCajfkxMSZppQGrexwzxXGi6hW93KHDgVZwRIDa3uGJhCgl6Xwnma6Ig3q0XnztgfK3SOQ==" saltValue="aVyedN/TEr5FPIiUx9x5hQ==" spinCount="100000" sheet="1" objects="1" scenarios="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0">
    <tabColor rgb="FFFF6D00"/>
  </sheetPr>
  <dimension ref="A1:AH61"/>
  <sheetViews>
    <sheetView zoomScale="90" zoomScaleNormal="90" workbookViewId="0"/>
  </sheetViews>
  <sheetFormatPr defaultColWidth="9.1796875" defaultRowHeight="14.5" x14ac:dyDescent="0.35"/>
  <cols>
    <col min="1" max="1" width="12.54296875" style="13" bestFit="1" customWidth="1"/>
    <col min="2" max="2" width="9.1796875" style="13"/>
    <col min="3" max="3" width="22.26953125" style="13" customWidth="1"/>
    <col min="4" max="4" width="7.7265625" style="13" customWidth="1"/>
    <col min="5" max="5" width="22.26953125" style="13" customWidth="1"/>
    <col min="6" max="6" width="8.453125" style="13" customWidth="1"/>
    <col min="7" max="7" width="9.1796875" style="13"/>
    <col min="8" max="8" width="46.7265625" style="13" customWidth="1"/>
    <col min="9" max="9" width="9.26953125" style="13" customWidth="1"/>
    <col min="10" max="19" width="9.26953125" style="13" bestFit="1" customWidth="1"/>
    <col min="20" max="21" width="9.54296875" style="13" bestFit="1" customWidth="1"/>
    <col min="22" max="22" width="9.26953125" style="13" bestFit="1" customWidth="1"/>
    <col min="23" max="29" width="9.54296875" style="13" bestFit="1" customWidth="1"/>
    <col min="30" max="33" width="9.54296875" style="13" customWidth="1"/>
    <col min="34" max="16384" width="9.1796875" style="13"/>
  </cols>
  <sheetData>
    <row r="1" spans="1:34" ht="23" x14ac:dyDescent="0.5">
      <c r="A1" s="10" t="s">
        <v>77</v>
      </c>
      <c r="B1" s="11"/>
      <c r="C1" s="12" t="s">
        <v>61</v>
      </c>
      <c r="D1" s="10" t="s">
        <v>78</v>
      </c>
      <c r="E1" s="12" t="s">
        <v>79</v>
      </c>
      <c r="I1" s="14">
        <v>0</v>
      </c>
      <c r="J1" s="14">
        <f>I1+1</f>
        <v>1</v>
      </c>
      <c r="K1" s="14">
        <f t="shared" ref="K1:AG1" si="0">J1+1</f>
        <v>2</v>
      </c>
      <c r="L1" s="14">
        <f t="shared" si="0"/>
        <v>3</v>
      </c>
      <c r="M1" s="14">
        <f t="shared" si="0"/>
        <v>4</v>
      </c>
      <c r="N1" s="14">
        <f t="shared" si="0"/>
        <v>5</v>
      </c>
      <c r="O1" s="14">
        <f t="shared" si="0"/>
        <v>6</v>
      </c>
      <c r="P1" s="14">
        <f t="shared" si="0"/>
        <v>7</v>
      </c>
      <c r="Q1" s="14">
        <f t="shared" si="0"/>
        <v>8</v>
      </c>
      <c r="R1" s="14">
        <f t="shared" si="0"/>
        <v>9</v>
      </c>
      <c r="S1" s="14">
        <f t="shared" si="0"/>
        <v>10</v>
      </c>
      <c r="T1" s="14">
        <f t="shared" si="0"/>
        <v>11</v>
      </c>
      <c r="U1" s="14">
        <f t="shared" si="0"/>
        <v>12</v>
      </c>
      <c r="V1" s="14">
        <f t="shared" si="0"/>
        <v>13</v>
      </c>
      <c r="W1" s="14">
        <f t="shared" si="0"/>
        <v>14</v>
      </c>
      <c r="X1" s="14">
        <f t="shared" si="0"/>
        <v>15</v>
      </c>
      <c r="Y1" s="14">
        <f t="shared" si="0"/>
        <v>16</v>
      </c>
      <c r="Z1" s="14">
        <f t="shared" si="0"/>
        <v>17</v>
      </c>
      <c r="AA1" s="14">
        <f t="shared" si="0"/>
        <v>18</v>
      </c>
      <c r="AB1" s="14">
        <f t="shared" si="0"/>
        <v>19</v>
      </c>
      <c r="AC1" s="14">
        <f t="shared" si="0"/>
        <v>20</v>
      </c>
      <c r="AD1" s="14">
        <f t="shared" si="0"/>
        <v>21</v>
      </c>
      <c r="AE1" s="14">
        <f t="shared" si="0"/>
        <v>22</v>
      </c>
      <c r="AF1" s="14">
        <f t="shared" si="0"/>
        <v>23</v>
      </c>
      <c r="AG1" s="14">
        <f t="shared" si="0"/>
        <v>24</v>
      </c>
    </row>
    <row r="3" spans="1:34" ht="25" x14ac:dyDescent="0.6">
      <c r="A3" s="15" t="str">
        <f xml:space="preserve"> B4&amp; " discounted market benefits by year"</f>
        <v>NEM discounted market benefits by year</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4" x14ac:dyDescent="0.35">
      <c r="A4" s="17" t="s">
        <v>80</v>
      </c>
      <c r="B4" s="9" t="s">
        <v>38</v>
      </c>
    </row>
    <row r="6" spans="1:34" x14ac:dyDescent="0.35">
      <c r="H6" s="18" t="s">
        <v>81</v>
      </c>
      <c r="I6" s="19" t="s">
        <v>75</v>
      </c>
      <c r="J6" s="19" t="s">
        <v>82</v>
      </c>
      <c r="K6" s="19" t="s">
        <v>83</v>
      </c>
      <c r="L6" s="19" t="s">
        <v>84</v>
      </c>
      <c r="M6" s="19" t="s">
        <v>85</v>
      </c>
      <c r="N6" s="19" t="s">
        <v>86</v>
      </c>
      <c r="O6" s="19" t="s">
        <v>87</v>
      </c>
      <c r="P6" s="19" t="s">
        <v>88</v>
      </c>
      <c r="Q6" s="19" t="s">
        <v>89</v>
      </c>
      <c r="R6" s="19" t="s">
        <v>90</v>
      </c>
      <c r="S6" s="19" t="s">
        <v>91</v>
      </c>
      <c r="T6" s="19" t="s">
        <v>92</v>
      </c>
      <c r="U6" s="19" t="s">
        <v>93</v>
      </c>
      <c r="V6" s="19" t="s">
        <v>94</v>
      </c>
      <c r="W6" s="19" t="s">
        <v>95</v>
      </c>
      <c r="X6" s="19" t="s">
        <v>96</v>
      </c>
      <c r="Y6" s="19" t="s">
        <v>97</v>
      </c>
      <c r="Z6" s="19" t="s">
        <v>98</v>
      </c>
      <c r="AA6" s="19" t="s">
        <v>99</v>
      </c>
      <c r="AB6" s="19" t="s">
        <v>100</v>
      </c>
      <c r="AC6" s="19" t="s">
        <v>101</v>
      </c>
      <c r="AD6" s="19" t="s">
        <v>102</v>
      </c>
      <c r="AE6" s="19" t="s">
        <v>103</v>
      </c>
      <c r="AF6" s="19" t="s">
        <v>104</v>
      </c>
      <c r="AG6" s="19" t="s">
        <v>105</v>
      </c>
    </row>
    <row r="7" spans="1:34" x14ac:dyDescent="0.35">
      <c r="E7" s="20" t="s">
        <v>106</v>
      </c>
      <c r="H7" s="21" t="s">
        <v>107</v>
      </c>
      <c r="I7" s="22">
        <f t="shared" ref="I7:I12" ca="1" si="1">(SUMIFS(OFFSET(INDIRECT("'"&amp;$E$1 &amp; "_"&amp;$E7 &amp; " Cost'!C:C"), 0, I$1), INDIRECT("'"&amp;$E$1 &amp; "_"&amp;$E7 &amp; " Cost'!A:A"), $B$4)-SUMIFS(OFFSET(INDIRECT("'"&amp;$C$1 &amp; "_"&amp;$E7 &amp; " Cost'!C:C"), 0, I$1), INDIRECT("'"&amp;$C$1 &amp; "_"&amp;$E7 &amp; " Cost'!A:A"), $B$4))/1000</f>
        <v>44.484487104054075</v>
      </c>
      <c r="J7" s="22">
        <f ca="1">I7+(SUMIFS(OFFSET(INDIRECT("'"&amp;$E$1 &amp; "_"&amp;$E7 &amp; " Cost'!C:C"), 0, J$1), INDIRECT("'"&amp;$E$1 &amp; "_"&amp;$E7 &amp; " Cost'!A:A"), $B$4)-SUMIFS(OFFSET(INDIRECT("'"&amp;$C$1 &amp; "_"&amp;$E7 &amp; " Cost'!C:C"), 0, J$1), INDIRECT("'"&amp;$C$1 &amp; "_"&amp;$E7 &amp; " Cost'!A:A"), $B$4))/1000</f>
        <v>134.51473609314255</v>
      </c>
      <c r="K7" s="22">
        <f t="shared" ref="K7:Z7" ca="1" si="2">J7+(SUMIFS(OFFSET(INDIRECT("'"&amp;$E$1 &amp; "_"&amp;$E7 &amp; " Cost'!C:C"), 0, K$1), INDIRECT("'"&amp;$E$1 &amp; "_"&amp;$E7 &amp; " Cost'!A:A"), $B$4)-SUMIFS(OFFSET(INDIRECT("'"&amp;$C$1 &amp; "_"&amp;$E7 &amp; " Cost'!C:C"), 0, K$1), INDIRECT("'"&amp;$C$1 &amp; "_"&amp;$E7 &amp; " Cost'!A:A"), $B$4))/1000</f>
        <v>155.6274485220234</v>
      </c>
      <c r="L7" s="22">
        <f t="shared" ca="1" si="2"/>
        <v>143.04821512716498</v>
      </c>
      <c r="M7" s="22">
        <f t="shared" ca="1" si="2"/>
        <v>152.85642633202627</v>
      </c>
      <c r="N7" s="22">
        <f t="shared" ca="1" si="2"/>
        <v>484.32831533193541</v>
      </c>
      <c r="O7" s="22">
        <f t="shared" ca="1" si="2"/>
        <v>406.26785319027283</v>
      </c>
      <c r="P7" s="22">
        <f t="shared" ca="1" si="2"/>
        <v>383.68668312958516</v>
      </c>
      <c r="Q7" s="22">
        <f t="shared" ca="1" si="2"/>
        <v>263.71864676423559</v>
      </c>
      <c r="R7" s="22">
        <f t="shared" ca="1" si="2"/>
        <v>57.983184018836596</v>
      </c>
      <c r="S7" s="22">
        <f t="shared" ca="1" si="2"/>
        <v>55.202488662040118</v>
      </c>
      <c r="T7" s="22">
        <f t="shared" ca="1" si="2"/>
        <v>264.0959516214931</v>
      </c>
      <c r="U7" s="22">
        <f t="shared" ca="1" si="2"/>
        <v>213.69845735490131</v>
      </c>
      <c r="V7" s="22">
        <f t="shared" ca="1" si="2"/>
        <v>213.69833860024798</v>
      </c>
      <c r="W7" s="22">
        <f t="shared" ca="1" si="2"/>
        <v>204.8378873661737</v>
      </c>
      <c r="X7" s="22">
        <f t="shared" ca="1" si="2"/>
        <v>220.23383189502903</v>
      </c>
      <c r="Y7" s="22">
        <f t="shared" ca="1" si="2"/>
        <v>225.01584275851243</v>
      </c>
      <c r="Z7" s="22">
        <f t="shared" ca="1" si="2"/>
        <v>218.97677702517711</v>
      </c>
      <c r="AA7" s="22">
        <f t="shared" ref="Z7:AG12" ca="1" si="3">Z7+(SUMIFS(OFFSET(INDIRECT("'"&amp;$E$1 &amp; "_"&amp;$E7 &amp; " Cost'!C:C"), 0, AA$1), INDIRECT("'"&amp;$E$1 &amp; "_"&amp;$E7 &amp; " Cost'!A:A"), $B$4)-SUMIFS(OFFSET(INDIRECT("'"&amp;$C$1 &amp; "_"&amp;$E7 &amp; " Cost'!C:C"), 0, AA$1), INDIRECT("'"&amp;$C$1 &amp; "_"&amp;$E7 &amp; " Cost'!A:A"), $B$4))/1000</f>
        <v>225.59929207322637</v>
      </c>
      <c r="AB7" s="22">
        <f t="shared" ca="1" si="3"/>
        <v>221.92161882728377</v>
      </c>
      <c r="AC7" s="22">
        <f t="shared" ca="1" si="3"/>
        <v>206.3441359170593</v>
      </c>
      <c r="AD7" s="22">
        <f t="shared" ca="1" si="3"/>
        <v>212.30726826253002</v>
      </c>
      <c r="AE7" s="22">
        <f t="shared" ca="1" si="3"/>
        <v>210.32174965838101</v>
      </c>
      <c r="AF7" s="22">
        <f t="shared" ca="1" si="3"/>
        <v>209.36112002620865</v>
      </c>
      <c r="AG7" s="23">
        <f t="shared" ca="1" si="3"/>
        <v>209.36112508073234</v>
      </c>
      <c r="AH7" s="24"/>
    </row>
    <row r="8" spans="1:34" x14ac:dyDescent="0.35">
      <c r="E8" s="20" t="str">
        <f>H8</f>
        <v>FOM</v>
      </c>
      <c r="H8" s="21" t="s">
        <v>28</v>
      </c>
      <c r="I8" s="22">
        <f t="shared" ca="1" si="1"/>
        <v>6.9857876178820151</v>
      </c>
      <c r="J8" s="22">
        <f t="shared" ref="J8:Y12" ca="1" si="4">I8+(SUMIFS(OFFSET(INDIRECT("'"&amp;$E$1 &amp; "_"&amp;$E8 &amp; " Cost'!C:C"), 0, J$1), INDIRECT("'"&amp;$E$1 &amp; "_"&amp;$E8 &amp; " Cost'!A:A"), $B$4)-SUMIFS(OFFSET(INDIRECT("'"&amp;$C$1 &amp; "_"&amp;$E8 &amp; " Cost'!C:C"), 0, J$1), INDIRECT("'"&amp;$C$1 &amp; "_"&amp;$E8 &amp; " Cost'!A:A"), $B$4))/1000</f>
        <v>32.774380443517821</v>
      </c>
      <c r="K8" s="22">
        <f t="shared" ca="1" si="4"/>
        <v>35.521046228433264</v>
      </c>
      <c r="L8" s="22">
        <f t="shared" ca="1" si="4"/>
        <v>25.018273803575198</v>
      </c>
      <c r="M8" s="22">
        <f t="shared" ca="1" si="4"/>
        <v>27.527843998472264</v>
      </c>
      <c r="N8" s="22">
        <f t="shared" ca="1" si="4"/>
        <v>80.067899904717393</v>
      </c>
      <c r="O8" s="22">
        <f t="shared" ca="1" si="4"/>
        <v>69.820385211233102</v>
      </c>
      <c r="P8" s="22">
        <f t="shared" ca="1" si="4"/>
        <v>61.23151940380135</v>
      </c>
      <c r="Q8" s="22">
        <f t="shared" ca="1" si="4"/>
        <v>10.720851845668911</v>
      </c>
      <c r="R8" s="22">
        <f t="shared" ca="1" si="4"/>
        <v>-48.552145436953381</v>
      </c>
      <c r="S8" s="22">
        <f t="shared" ca="1" si="4"/>
        <v>-49.233300955321212</v>
      </c>
      <c r="T8" s="22">
        <f t="shared" ca="1" si="4"/>
        <v>-5.8229467903149015</v>
      </c>
      <c r="U8" s="22">
        <f t="shared" ca="1" si="4"/>
        <v>-21.411398234014818</v>
      </c>
      <c r="V8" s="22">
        <f t="shared" ca="1" si="4"/>
        <v>-21.411427075254288</v>
      </c>
      <c r="W8" s="22">
        <f t="shared" ca="1" si="4"/>
        <v>-24.045886124346808</v>
      </c>
      <c r="X8" s="22">
        <f t="shared" ca="1" si="4"/>
        <v>-19.48033293349193</v>
      </c>
      <c r="Y8" s="22">
        <f t="shared" ca="1" si="4"/>
        <v>-10.127651822193661</v>
      </c>
      <c r="Z8" s="22">
        <f t="shared" ca="1" si="3"/>
        <v>-11.490179400867422</v>
      </c>
      <c r="AA8" s="22">
        <f t="shared" ca="1" si="3"/>
        <v>-9.4453008050350284</v>
      </c>
      <c r="AB8" s="22">
        <f t="shared" ca="1" si="3"/>
        <v>-10.520038039897084</v>
      </c>
      <c r="AC8" s="22">
        <f t="shared" ca="1" si="3"/>
        <v>-6.6594259569208774</v>
      </c>
      <c r="AD8" s="22">
        <f t="shared" ca="1" si="3"/>
        <v>-8.9477764323343116</v>
      </c>
      <c r="AE8" s="22">
        <f t="shared" ca="1" si="3"/>
        <v>-9.5539292826955791</v>
      </c>
      <c r="AF8" s="22">
        <f t="shared" ca="1" si="3"/>
        <v>-9.588906004594369</v>
      </c>
      <c r="AG8" s="23">
        <f t="shared" ca="1" si="3"/>
        <v>-9.5889054136494085</v>
      </c>
      <c r="AH8" s="24"/>
    </row>
    <row r="9" spans="1:34" x14ac:dyDescent="0.35">
      <c r="E9" s="20" t="str">
        <f>H9</f>
        <v>Fuel</v>
      </c>
      <c r="H9" s="21" t="s">
        <v>76</v>
      </c>
      <c r="I9" s="22">
        <f t="shared" ca="1" si="1"/>
        <v>3.1325091473557984</v>
      </c>
      <c r="J9" s="22">
        <f t="shared" ca="1" si="4"/>
        <v>6.5877002143401189</v>
      </c>
      <c r="K9" s="22">
        <f t="shared" ca="1" si="4"/>
        <v>7.9462919377151415</v>
      </c>
      <c r="L9" s="22">
        <f t="shared" ca="1" si="4"/>
        <v>11.017225317897275</v>
      </c>
      <c r="M9" s="22">
        <f t="shared" ca="1" si="4"/>
        <v>20.351852450604319</v>
      </c>
      <c r="N9" s="22">
        <f t="shared" ca="1" si="4"/>
        <v>19.029784902555985</v>
      </c>
      <c r="O9" s="22">
        <f t="shared" ca="1" si="4"/>
        <v>18.728952534574084</v>
      </c>
      <c r="P9" s="22">
        <f t="shared" ca="1" si="4"/>
        <v>17.67733782903198</v>
      </c>
      <c r="Q9" s="22">
        <f t="shared" ca="1" si="4"/>
        <v>22.83262368223199</v>
      </c>
      <c r="R9" s="22">
        <f t="shared" ca="1" si="4"/>
        <v>35.681355871665872</v>
      </c>
      <c r="S9" s="22">
        <f t="shared" ca="1" si="4"/>
        <v>47.279260469896954</v>
      </c>
      <c r="T9" s="22">
        <f t="shared" ca="1" si="4"/>
        <v>56.418050099301041</v>
      </c>
      <c r="U9" s="22">
        <f t="shared" ca="1" si="4"/>
        <v>67.837138685703167</v>
      </c>
      <c r="V9" s="22">
        <f t="shared" ca="1" si="4"/>
        <v>79.334860048381159</v>
      </c>
      <c r="W9" s="22">
        <f t="shared" ca="1" si="4"/>
        <v>79.664172600866195</v>
      </c>
      <c r="X9" s="22">
        <f t="shared" ca="1" si="4"/>
        <v>78.803129305836293</v>
      </c>
      <c r="Y9" s="22">
        <f t="shared" ca="1" si="4"/>
        <v>78.003943729521282</v>
      </c>
      <c r="Z9" s="22">
        <f t="shared" ca="1" si="3"/>
        <v>78.00248754281921</v>
      </c>
      <c r="AA9" s="22">
        <f t="shared" ca="1" si="3"/>
        <v>77.122742258823223</v>
      </c>
      <c r="AB9" s="22">
        <f t="shared" ca="1" si="3"/>
        <v>75.542302928112747</v>
      </c>
      <c r="AC9" s="22">
        <f t="shared" ca="1" si="3"/>
        <v>74.979762738465752</v>
      </c>
      <c r="AD9" s="22">
        <f t="shared" ca="1" si="3"/>
        <v>73.954184739501727</v>
      </c>
      <c r="AE9" s="22">
        <f t="shared" ca="1" si="3"/>
        <v>73.534812012475697</v>
      </c>
      <c r="AF9" s="22">
        <f t="shared" ca="1" si="3"/>
        <v>73.217901486254689</v>
      </c>
      <c r="AG9" s="23">
        <f t="shared" ca="1" si="3"/>
        <v>72.9103020162147</v>
      </c>
      <c r="AH9" s="24"/>
    </row>
    <row r="10" spans="1:34" x14ac:dyDescent="0.35">
      <c r="E10" s="20" t="str">
        <f>H10</f>
        <v>VOM</v>
      </c>
      <c r="H10" s="21" t="s">
        <v>50</v>
      </c>
      <c r="I10" s="22">
        <f t="shared" ca="1" si="1"/>
        <v>-4.9695310405571944E-2</v>
      </c>
      <c r="J10" s="22">
        <f t="shared" ca="1" si="4"/>
        <v>0.23981192345859015</v>
      </c>
      <c r="K10" s="22">
        <f t="shared" ca="1" si="4"/>
        <v>0.34277210994262713</v>
      </c>
      <c r="L10" s="22">
        <f t="shared" ca="1" si="4"/>
        <v>-6.8286758035188522E-2</v>
      </c>
      <c r="M10" s="22">
        <f t="shared" ca="1" si="4"/>
        <v>-1.6533231136222601</v>
      </c>
      <c r="N10" s="22">
        <f t="shared" ca="1" si="4"/>
        <v>-3.3388545460254537</v>
      </c>
      <c r="O10" s="22">
        <f t="shared" ca="1" si="4"/>
        <v>-4.8729683655095286</v>
      </c>
      <c r="P10" s="22">
        <f t="shared" ca="1" si="4"/>
        <v>-6.4891415569527888</v>
      </c>
      <c r="Q10" s="22">
        <f t="shared" ca="1" si="4"/>
        <v>-9.4899776802089182</v>
      </c>
      <c r="R10" s="22">
        <f t="shared" ca="1" si="4"/>
        <v>-11.796916689258417</v>
      </c>
      <c r="S10" s="22">
        <f t="shared" ca="1" si="4"/>
        <v>-12.300874183024918</v>
      </c>
      <c r="T10" s="22">
        <f t="shared" ca="1" si="4"/>
        <v>-13.850384242118508</v>
      </c>
      <c r="U10" s="22">
        <f t="shared" ca="1" si="4"/>
        <v>-15.910362259608807</v>
      </c>
      <c r="V10" s="22">
        <f t="shared" ca="1" si="4"/>
        <v>-17.373669661712423</v>
      </c>
      <c r="W10" s="22">
        <f t="shared" ca="1" si="4"/>
        <v>-16.820122481632744</v>
      </c>
      <c r="X10" s="22">
        <f t="shared" ca="1" si="4"/>
        <v>-16.664102354798231</v>
      </c>
      <c r="Y10" s="22">
        <f t="shared" ca="1" si="4"/>
        <v>-17.546231578367646</v>
      </c>
      <c r="Z10" s="22">
        <f t="shared" ca="1" si="3"/>
        <v>-18.012444720362836</v>
      </c>
      <c r="AA10" s="22">
        <f t="shared" ca="1" si="3"/>
        <v>-18.926410769946553</v>
      </c>
      <c r="AB10" s="22">
        <f t="shared" ca="1" si="3"/>
        <v>-19.556949645017564</v>
      </c>
      <c r="AC10" s="22">
        <f t="shared" ca="1" si="3"/>
        <v>-19.169907891999291</v>
      </c>
      <c r="AD10" s="22">
        <f t="shared" ca="1" si="3"/>
        <v>-19.086905629146614</v>
      </c>
      <c r="AE10" s="22">
        <f t="shared" ca="1" si="3"/>
        <v>-19.114442803243179</v>
      </c>
      <c r="AF10" s="22">
        <f t="shared" ca="1" si="3"/>
        <v>-19.133045973971257</v>
      </c>
      <c r="AG10" s="23">
        <f t="shared" ca="1" si="3"/>
        <v>-19.158724945781437</v>
      </c>
      <c r="AH10" s="24"/>
    </row>
    <row r="11" spans="1:34" x14ac:dyDescent="0.35">
      <c r="E11" s="20" t="s">
        <v>108</v>
      </c>
      <c r="H11" s="21" t="s">
        <v>109</v>
      </c>
      <c r="I11" s="22">
        <f t="shared" ca="1" si="1"/>
        <v>-2.8131681700941025E-4</v>
      </c>
      <c r="J11" s="22">
        <f t="shared" ca="1" si="4"/>
        <v>35.897608836233672</v>
      </c>
      <c r="K11" s="22">
        <f t="shared" ca="1" si="4"/>
        <v>34.138805437058764</v>
      </c>
      <c r="L11" s="22">
        <f t="shared" ca="1" si="4"/>
        <v>35.920205119654511</v>
      </c>
      <c r="M11" s="22">
        <f t="shared" ca="1" si="4"/>
        <v>70.611048634170501</v>
      </c>
      <c r="N11" s="22">
        <f t="shared" ca="1" si="4"/>
        <v>55.767461615805637</v>
      </c>
      <c r="O11" s="22">
        <f t="shared" ca="1" si="4"/>
        <v>56.622835044626733</v>
      </c>
      <c r="P11" s="22">
        <f t="shared" ca="1" si="4"/>
        <v>99.55756011933542</v>
      </c>
      <c r="Q11" s="22">
        <f t="shared" ca="1" si="4"/>
        <v>138.65653960594213</v>
      </c>
      <c r="R11" s="22">
        <f t="shared" ca="1" si="4"/>
        <v>83.449596418923335</v>
      </c>
      <c r="S11" s="22">
        <f t="shared" ca="1" si="4"/>
        <v>82.852310338713835</v>
      </c>
      <c r="T11" s="22">
        <f t="shared" ca="1" si="4"/>
        <v>79.158961135793149</v>
      </c>
      <c r="U11" s="22">
        <f t="shared" ca="1" si="4"/>
        <v>69.638800341767634</v>
      </c>
      <c r="V11" s="22">
        <f t="shared" ca="1" si="4"/>
        <v>69.638689371949084</v>
      </c>
      <c r="W11" s="22">
        <f t="shared" ca="1" si="4"/>
        <v>61.489751107507551</v>
      </c>
      <c r="X11" s="22">
        <f t="shared" ca="1" si="4"/>
        <v>87.796191924217709</v>
      </c>
      <c r="Y11" s="22">
        <f t="shared" ca="1" si="4"/>
        <v>75.772300688084414</v>
      </c>
      <c r="Z11" s="22">
        <f t="shared" ca="1" si="3"/>
        <v>75.484840242899423</v>
      </c>
      <c r="AA11" s="22">
        <f t="shared" ca="1" si="3"/>
        <v>75.988401883595159</v>
      </c>
      <c r="AB11" s="22">
        <f t="shared" ca="1" si="3"/>
        <v>75.046068535074994</v>
      </c>
      <c r="AC11" s="22">
        <f t="shared" ca="1" si="3"/>
        <v>81.42184305491503</v>
      </c>
      <c r="AD11" s="22">
        <f t="shared" ca="1" si="3"/>
        <v>80.662310199678359</v>
      </c>
      <c r="AE11" s="22">
        <f t="shared" ca="1" si="3"/>
        <v>78.844246650547717</v>
      </c>
      <c r="AF11" s="22">
        <f t="shared" ca="1" si="3"/>
        <v>78.844244190620714</v>
      </c>
      <c r="AG11" s="23">
        <f t="shared" ca="1" si="3"/>
        <v>78.844245309797927</v>
      </c>
      <c r="AH11" s="24"/>
    </row>
    <row r="12" spans="1:34" x14ac:dyDescent="0.35">
      <c r="E12" s="20" t="str">
        <f>H12</f>
        <v>USE+DSP</v>
      </c>
      <c r="H12" s="21" t="s">
        <v>110</v>
      </c>
      <c r="I12" s="22">
        <f t="shared" ca="1" si="1"/>
        <v>-0.19233348876500009</v>
      </c>
      <c r="J12" s="22">
        <f t="shared" ca="1" si="4"/>
        <v>-0.1927956424380001</v>
      </c>
      <c r="K12" s="22">
        <f t="shared" ca="1" si="4"/>
        <v>-0.49965730104500217</v>
      </c>
      <c r="L12" s="22">
        <f t="shared" ca="1" si="4"/>
        <v>-10.903341447913023</v>
      </c>
      <c r="M12" s="22">
        <f t="shared" ca="1" si="4"/>
        <v>-10.903810958424023</v>
      </c>
      <c r="N12" s="22">
        <f t="shared" ca="1" si="4"/>
        <v>-10.904272364676023</v>
      </c>
      <c r="O12" s="22">
        <f t="shared" ca="1" si="4"/>
        <v>-10.904736870576023</v>
      </c>
      <c r="P12" s="22">
        <f t="shared" ca="1" si="4"/>
        <v>-10.905202358455023</v>
      </c>
      <c r="Q12" s="22">
        <f t="shared" ca="1" si="4"/>
        <v>-10.905667763054023</v>
      </c>
      <c r="R12" s="22">
        <f t="shared" ca="1" si="4"/>
        <v>-10.906135776347023</v>
      </c>
      <c r="S12" s="22">
        <f t="shared" ca="1" si="4"/>
        <v>-10.906601326842024</v>
      </c>
      <c r="T12" s="22">
        <f t="shared" ca="1" si="4"/>
        <v>-10.900581020329025</v>
      </c>
      <c r="U12" s="22">
        <f t="shared" ca="1" si="4"/>
        <v>-10.901076504073025</v>
      </c>
      <c r="V12" s="22">
        <f t="shared" ca="1" si="4"/>
        <v>-10.901561911739025</v>
      </c>
      <c r="W12" s="22">
        <f t="shared" ca="1" si="4"/>
        <v>-10.747697087215025</v>
      </c>
      <c r="X12" s="22">
        <f t="shared" ca="1" si="4"/>
        <v>-10.615973373552025</v>
      </c>
      <c r="Y12" s="22">
        <f t="shared" ca="1" si="4"/>
        <v>-15.29237265249003</v>
      </c>
      <c r="Z12" s="22">
        <f t="shared" ca="1" si="3"/>
        <v>-14.867072345798029</v>
      </c>
      <c r="AA12" s="22">
        <f t="shared" ca="1" si="3"/>
        <v>-14.268969028028032</v>
      </c>
      <c r="AB12" s="22">
        <f t="shared" ca="1" si="3"/>
        <v>-12.658399937092037</v>
      </c>
      <c r="AC12" s="22">
        <f t="shared" ca="1" si="3"/>
        <v>-12.161033869032037</v>
      </c>
      <c r="AD12" s="22">
        <f t="shared" ca="1" si="3"/>
        <v>-10.298432138468039</v>
      </c>
      <c r="AE12" s="22">
        <f t="shared" ca="1" si="3"/>
        <v>-8.3465119716420464</v>
      </c>
      <c r="AF12" s="22">
        <f t="shared" ca="1" si="3"/>
        <v>-7.7733523734840215</v>
      </c>
      <c r="AG12" s="23">
        <f t="shared" ca="1" si="3"/>
        <v>-6.6412676301740152</v>
      </c>
      <c r="AH12" s="24"/>
    </row>
    <row r="13" spans="1:34" x14ac:dyDescent="0.35">
      <c r="E13" s="20"/>
      <c r="H13" s="25" t="s">
        <v>111</v>
      </c>
      <c r="I13" s="26">
        <f t="shared" ref="I13:AG13" ca="1" si="5">SUM(I6:I12)</f>
        <v>54.360473753304305</v>
      </c>
      <c r="J13" s="26">
        <f t="shared" ca="1" si="5"/>
        <v>209.82144186825477</v>
      </c>
      <c r="K13" s="26">
        <f t="shared" ca="1" si="5"/>
        <v>233.07670693412817</v>
      </c>
      <c r="L13" s="26">
        <f t="shared" ca="1" si="5"/>
        <v>204.03229116234377</v>
      </c>
      <c r="M13" s="26">
        <f t="shared" ca="1" si="5"/>
        <v>258.79003734322708</v>
      </c>
      <c r="N13" s="26">
        <f t="shared" ca="1" si="5"/>
        <v>624.95033484431292</v>
      </c>
      <c r="O13" s="26">
        <f t="shared" ca="1" si="5"/>
        <v>535.66232074462118</v>
      </c>
      <c r="P13" s="26">
        <f t="shared" ca="1" si="5"/>
        <v>544.75875656634616</v>
      </c>
      <c r="Q13" s="26">
        <f t="shared" ca="1" si="5"/>
        <v>415.53301645481565</v>
      </c>
      <c r="R13" s="26">
        <f t="shared" ca="1" si="5"/>
        <v>105.85893840686698</v>
      </c>
      <c r="S13" s="26">
        <f t="shared" ca="1" si="5"/>
        <v>112.89328300546275</v>
      </c>
      <c r="T13" s="26">
        <f t="shared" ca="1" si="5"/>
        <v>369.09905080382492</v>
      </c>
      <c r="U13" s="26">
        <f t="shared" ca="1" si="5"/>
        <v>302.95155938467548</v>
      </c>
      <c r="V13" s="26">
        <f t="shared" ca="1" si="5"/>
        <v>312.98522937187249</v>
      </c>
      <c r="W13" s="26">
        <f t="shared" ca="1" si="5"/>
        <v>294.37810538135284</v>
      </c>
      <c r="X13" s="26">
        <f t="shared" ca="1" si="5"/>
        <v>340.07274446324084</v>
      </c>
      <c r="Y13" s="26">
        <f t="shared" ca="1" si="5"/>
        <v>335.82583112306679</v>
      </c>
      <c r="Z13" s="26">
        <f t="shared" ca="1" si="5"/>
        <v>328.09440834386743</v>
      </c>
      <c r="AA13" s="26">
        <f t="shared" ca="1" si="5"/>
        <v>336.06975561263516</v>
      </c>
      <c r="AB13" s="26">
        <f t="shared" ca="1" si="5"/>
        <v>329.77460266846481</v>
      </c>
      <c r="AC13" s="26">
        <f t="shared" ca="1" si="5"/>
        <v>324.75537399248788</v>
      </c>
      <c r="AD13" s="26">
        <f t="shared" ca="1" si="5"/>
        <v>328.59064900176116</v>
      </c>
      <c r="AE13" s="26">
        <f t="shared" ca="1" si="5"/>
        <v>325.68592426382361</v>
      </c>
      <c r="AF13" s="26">
        <f t="shared" ca="1" si="5"/>
        <v>324.92796135103436</v>
      </c>
      <c r="AG13" s="26">
        <f t="shared" ca="1" si="5"/>
        <v>325.72677441714012</v>
      </c>
      <c r="AH13" s="24"/>
    </row>
    <row r="20" spans="1:33" ht="25" x14ac:dyDescent="0.6">
      <c r="A20" s="15" t="str">
        <f>B21&amp;" capacity difference by year"</f>
        <v>NEM capacity difference by year</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x14ac:dyDescent="0.35">
      <c r="A21" s="17" t="s">
        <v>80</v>
      </c>
      <c r="B21" s="9" t="s">
        <v>38</v>
      </c>
    </row>
    <row r="23" spans="1:33" x14ac:dyDescent="0.35">
      <c r="H23" t="s">
        <v>112</v>
      </c>
      <c r="I23" s="19" t="str">
        <f t="shared" ref="I23:AG23" si="6">I6</f>
        <v>2021-22</v>
      </c>
      <c r="J23" s="19" t="str">
        <f t="shared" si="6"/>
        <v>2022-23</v>
      </c>
      <c r="K23" s="19" t="str">
        <f t="shared" si="6"/>
        <v>2023-24</v>
      </c>
      <c r="L23" s="19" t="str">
        <f t="shared" si="6"/>
        <v>2024-25</v>
      </c>
      <c r="M23" s="19" t="str">
        <f t="shared" si="6"/>
        <v>2025-26</v>
      </c>
      <c r="N23" s="19" t="str">
        <f t="shared" si="6"/>
        <v>2026-27</v>
      </c>
      <c r="O23" s="19" t="str">
        <f t="shared" si="6"/>
        <v>2027-28</v>
      </c>
      <c r="P23" s="19" t="str">
        <f t="shared" si="6"/>
        <v>2028-29</v>
      </c>
      <c r="Q23" s="19" t="str">
        <f t="shared" si="6"/>
        <v>2029-30</v>
      </c>
      <c r="R23" s="19" t="str">
        <f t="shared" si="6"/>
        <v>2030-31</v>
      </c>
      <c r="S23" s="19" t="str">
        <f t="shared" si="6"/>
        <v>2031-32</v>
      </c>
      <c r="T23" s="19" t="str">
        <f t="shared" si="6"/>
        <v>2032-33</v>
      </c>
      <c r="U23" s="19" t="str">
        <f t="shared" si="6"/>
        <v>2033-34</v>
      </c>
      <c r="V23" s="19" t="str">
        <f t="shared" si="6"/>
        <v>2034-35</v>
      </c>
      <c r="W23" s="19" t="str">
        <f t="shared" si="6"/>
        <v>2035-36</v>
      </c>
      <c r="X23" s="19" t="str">
        <f t="shared" si="6"/>
        <v>2036-37</v>
      </c>
      <c r="Y23" s="19" t="str">
        <f t="shared" si="6"/>
        <v>2037-38</v>
      </c>
      <c r="Z23" s="19" t="str">
        <f t="shared" si="6"/>
        <v>2038-39</v>
      </c>
      <c r="AA23" s="19" t="str">
        <f t="shared" si="6"/>
        <v>2039-40</v>
      </c>
      <c r="AB23" s="19" t="str">
        <f t="shared" si="6"/>
        <v>2040-41</v>
      </c>
      <c r="AC23" s="19" t="str">
        <f t="shared" si="6"/>
        <v>2041-42</v>
      </c>
      <c r="AD23" s="19" t="str">
        <f t="shared" si="6"/>
        <v>2042-43</v>
      </c>
      <c r="AE23" s="19" t="str">
        <f t="shared" si="6"/>
        <v>2043-44</v>
      </c>
      <c r="AF23" s="19" t="str">
        <f t="shared" si="6"/>
        <v>2044-45</v>
      </c>
      <c r="AG23" s="19" t="str">
        <f t="shared" si="6"/>
        <v>2045-46</v>
      </c>
    </row>
    <row r="24" spans="1:33" x14ac:dyDescent="0.35">
      <c r="H24" s="21" t="s">
        <v>60</v>
      </c>
      <c r="I24" s="27">
        <f t="shared" ref="I24:X34" ca="1" si="7">-SUMIFS(OFFSET(INDIRECT("'"&amp;$E$1 &amp; "_Capacity'!C:C"), 0, I$1), INDIRECT("'"&amp;$E$1 &amp; "_Capacity'!B:B"),$H24, INDIRECT("'"&amp;$E$1 &amp; "_Capacity'!A:A"),$B$21) +SUMIFS(OFFSET(INDIRECT("'"&amp;$C$1 &amp; "_Capacity'!C:C"), 0, I$1), INDIRECT("'"&amp;$C$1 &amp; "_Capacity'!B:B"),$H24, INDIRECT("'"&amp;$C$1 &amp; "_Capacity'!A:A"),$B$21)</f>
        <v>0</v>
      </c>
      <c r="J24" s="27">
        <f t="shared" ca="1" si="7"/>
        <v>0</v>
      </c>
      <c r="K24" s="27">
        <f t="shared" ca="1" si="7"/>
        <v>0</v>
      </c>
      <c r="L24" s="27">
        <f t="shared" ca="1" si="7"/>
        <v>0</v>
      </c>
      <c r="M24" s="27">
        <f t="shared" ca="1" si="7"/>
        <v>0</v>
      </c>
      <c r="N24" s="27">
        <f t="shared" ca="1" si="7"/>
        <v>0</v>
      </c>
      <c r="O24" s="27">
        <f t="shared" ca="1" si="7"/>
        <v>0</v>
      </c>
      <c r="P24" s="27">
        <f t="shared" ca="1" si="7"/>
        <v>0</v>
      </c>
      <c r="Q24" s="27">
        <f t="shared" ca="1" si="7"/>
        <v>0</v>
      </c>
      <c r="R24" s="27">
        <f t="shared" ca="1" si="7"/>
        <v>0</v>
      </c>
      <c r="S24" s="27">
        <f t="shared" ca="1" si="7"/>
        <v>0</v>
      </c>
      <c r="T24" s="27">
        <f t="shared" ca="1" si="7"/>
        <v>0</v>
      </c>
      <c r="U24" s="27">
        <f t="shared" ca="1" si="7"/>
        <v>0</v>
      </c>
      <c r="V24" s="27">
        <f t="shared" ca="1" si="7"/>
        <v>0</v>
      </c>
      <c r="W24" s="27">
        <f t="shared" ca="1" si="7"/>
        <v>0</v>
      </c>
      <c r="X24" s="27">
        <f t="shared" ca="1" si="7"/>
        <v>0</v>
      </c>
      <c r="Y24" s="27">
        <f t="shared" ref="Y24:AG34" ca="1" si="8">-SUMIFS(OFFSET(INDIRECT("'"&amp;$E$1 &amp; "_Capacity'!C:C"), 0, Y$1), INDIRECT("'"&amp;$E$1 &amp; "_Capacity'!B:B"),$H24, INDIRECT("'"&amp;$E$1 &amp; "_Capacity'!A:A"),$B$21) +SUMIFS(OFFSET(INDIRECT("'"&amp;$C$1 &amp; "_Capacity'!C:C"), 0, Y$1), INDIRECT("'"&amp;$C$1 &amp; "_Capacity'!B:B"),$H24, INDIRECT("'"&amp;$C$1 &amp; "_Capacity'!A:A"),$B$21)</f>
        <v>0</v>
      </c>
      <c r="Z24" s="27">
        <f t="shared" ca="1" si="8"/>
        <v>0</v>
      </c>
      <c r="AA24" s="27">
        <f t="shared" ca="1" si="8"/>
        <v>0</v>
      </c>
      <c r="AB24" s="27">
        <f t="shared" ca="1" si="8"/>
        <v>0</v>
      </c>
      <c r="AC24" s="27">
        <f t="shared" ca="1" si="8"/>
        <v>0</v>
      </c>
      <c r="AD24" s="27">
        <f t="shared" ca="1" si="8"/>
        <v>0</v>
      </c>
      <c r="AE24" s="27">
        <f t="shared" ca="1" si="8"/>
        <v>0</v>
      </c>
      <c r="AF24" s="27">
        <f t="shared" ca="1" si="8"/>
        <v>0</v>
      </c>
      <c r="AG24" s="27">
        <f t="shared" ca="1" si="8"/>
        <v>0</v>
      </c>
    </row>
    <row r="25" spans="1:33" x14ac:dyDescent="0.35">
      <c r="H25" s="21" t="s">
        <v>68</v>
      </c>
      <c r="I25" s="27">
        <f t="shared" ca="1" si="7"/>
        <v>0</v>
      </c>
      <c r="J25" s="27">
        <f t="shared" ca="1" si="7"/>
        <v>0</v>
      </c>
      <c r="K25" s="27">
        <f t="shared" ca="1" si="7"/>
        <v>0</v>
      </c>
      <c r="L25" s="27">
        <f t="shared" ca="1" si="7"/>
        <v>0</v>
      </c>
      <c r="M25" s="27">
        <f t="shared" ca="1" si="7"/>
        <v>0</v>
      </c>
      <c r="N25" s="27">
        <f t="shared" ca="1" si="7"/>
        <v>0</v>
      </c>
      <c r="O25" s="27">
        <f t="shared" ca="1" si="7"/>
        <v>0</v>
      </c>
      <c r="P25" s="27">
        <f t="shared" ca="1" si="7"/>
        <v>0</v>
      </c>
      <c r="Q25" s="27">
        <f t="shared" ca="1" si="7"/>
        <v>0</v>
      </c>
      <c r="R25" s="27">
        <f t="shared" ca="1" si="7"/>
        <v>0</v>
      </c>
      <c r="S25" s="27">
        <f t="shared" ca="1" si="7"/>
        <v>0</v>
      </c>
      <c r="T25" s="27">
        <f t="shared" ca="1" si="7"/>
        <v>0</v>
      </c>
      <c r="U25" s="27">
        <f t="shared" ca="1" si="7"/>
        <v>0</v>
      </c>
      <c r="V25" s="27">
        <f t="shared" ca="1" si="7"/>
        <v>0</v>
      </c>
      <c r="W25" s="27">
        <f t="shared" ca="1" si="7"/>
        <v>0</v>
      </c>
      <c r="X25" s="27">
        <f t="shared" ca="1" si="7"/>
        <v>0</v>
      </c>
      <c r="Y25" s="27">
        <f t="shared" ca="1" si="8"/>
        <v>0</v>
      </c>
      <c r="Z25" s="27">
        <f t="shared" ca="1" si="8"/>
        <v>0</v>
      </c>
      <c r="AA25" s="27">
        <f t="shared" ca="1" si="8"/>
        <v>0</v>
      </c>
      <c r="AB25" s="27">
        <f t="shared" ca="1" si="8"/>
        <v>0</v>
      </c>
      <c r="AC25" s="27">
        <f t="shared" ca="1" si="8"/>
        <v>0</v>
      </c>
      <c r="AD25" s="27">
        <f t="shared" ca="1" si="8"/>
        <v>0</v>
      </c>
      <c r="AE25" s="27">
        <f t="shared" ca="1" si="8"/>
        <v>0</v>
      </c>
      <c r="AF25" s="27">
        <f t="shared" ca="1" si="8"/>
        <v>0</v>
      </c>
      <c r="AG25" s="27">
        <f t="shared" ca="1" si="8"/>
        <v>0</v>
      </c>
    </row>
    <row r="26" spans="1:33" x14ac:dyDescent="0.35">
      <c r="H26" s="21" t="s">
        <v>18</v>
      </c>
      <c r="I26" s="27">
        <f t="shared" ca="1" si="7"/>
        <v>0</v>
      </c>
      <c r="J26" s="27">
        <f t="shared" ca="1" si="7"/>
        <v>3.9987572017707862E-4</v>
      </c>
      <c r="K26" s="27">
        <f t="shared" ca="1" si="7"/>
        <v>4.2605465978340362E-4</v>
      </c>
      <c r="L26" s="27">
        <f t="shared" ca="1" si="7"/>
        <v>4.2628761048035813E-4</v>
      </c>
      <c r="M26" s="27">
        <f t="shared" ca="1" si="7"/>
        <v>4.263587502464361E-4</v>
      </c>
      <c r="N26" s="27">
        <f t="shared" ca="1" si="7"/>
        <v>4.2640948913685861E-4</v>
      </c>
      <c r="O26" s="27">
        <f t="shared" ca="1" si="7"/>
        <v>4.26367651016335E-4</v>
      </c>
      <c r="P26" s="27">
        <f t="shared" ca="1" si="7"/>
        <v>4.3569325998760178E-4</v>
      </c>
      <c r="Q26" s="27">
        <f t="shared" ca="1" si="7"/>
        <v>4.3754117086791666E-4</v>
      </c>
      <c r="R26" s="27">
        <f t="shared" ca="1" si="7"/>
        <v>4.2554099991320982E-4</v>
      </c>
      <c r="S26" s="27">
        <f t="shared" ca="1" si="7"/>
        <v>4.2587747975630919E-4</v>
      </c>
      <c r="T26" s="27">
        <f t="shared" ca="1" si="7"/>
        <v>4.7420817963939044E-4</v>
      </c>
      <c r="U26" s="27">
        <f t="shared" ca="1" si="7"/>
        <v>4.7922703970471048E-4</v>
      </c>
      <c r="V26" s="27">
        <f t="shared" ca="1" si="7"/>
        <v>4.7939588921508403E-4</v>
      </c>
      <c r="W26" s="27">
        <f t="shared" ca="1" si="7"/>
        <v>4.7953946977941087E-4</v>
      </c>
      <c r="X26" s="27">
        <f t="shared" ca="1" si="7"/>
        <v>4.7984184993765666E-4</v>
      </c>
      <c r="Y26" s="27">
        <f t="shared" ca="1" si="8"/>
        <v>5.7150617976731155E-4</v>
      </c>
      <c r="Z26" s="27">
        <f t="shared" ca="1" si="8"/>
        <v>5.7580581005822751E-4</v>
      </c>
      <c r="AA26" s="27">
        <f t="shared" ca="1" si="8"/>
        <v>5.8967533959730645E-4</v>
      </c>
      <c r="AB26" s="27">
        <f t="shared" ca="1" si="8"/>
        <v>5.904310801270185E-4</v>
      </c>
      <c r="AC26" s="27">
        <f t="shared" ca="1" si="8"/>
        <v>5.9773204020530102E-4</v>
      </c>
      <c r="AD26" s="27">
        <f t="shared" ca="1" si="8"/>
        <v>6.4648023953850497E-4</v>
      </c>
      <c r="AE26" s="27">
        <f t="shared" ca="1" si="8"/>
        <v>6.8211959023756208E-4</v>
      </c>
      <c r="AF26" s="27">
        <f t="shared" ca="1" si="8"/>
        <v>6.8255800988481496E-4</v>
      </c>
      <c r="AG26" s="27">
        <f t="shared" ca="1" si="8"/>
        <v>6.8288802992810815E-4</v>
      </c>
    </row>
    <row r="27" spans="1:33" x14ac:dyDescent="0.35">
      <c r="H27" s="21" t="s">
        <v>30</v>
      </c>
      <c r="I27" s="27">
        <f t="shared" ca="1" si="7"/>
        <v>0</v>
      </c>
      <c r="J27" s="27">
        <f t="shared" ca="1" si="7"/>
        <v>0</v>
      </c>
      <c r="K27" s="27">
        <f t="shared" ca="1" si="7"/>
        <v>0</v>
      </c>
      <c r="L27" s="27">
        <f t="shared" ca="1" si="7"/>
        <v>0</v>
      </c>
      <c r="M27" s="27">
        <f t="shared" ca="1" si="7"/>
        <v>0</v>
      </c>
      <c r="N27" s="27">
        <f t="shared" ca="1" si="7"/>
        <v>0</v>
      </c>
      <c r="O27" s="27">
        <f t="shared" ca="1" si="7"/>
        <v>0</v>
      </c>
      <c r="P27" s="27">
        <f t="shared" ca="1" si="7"/>
        <v>0</v>
      </c>
      <c r="Q27" s="27">
        <f t="shared" ca="1" si="7"/>
        <v>0</v>
      </c>
      <c r="R27" s="27">
        <f t="shared" ca="1" si="7"/>
        <v>0</v>
      </c>
      <c r="S27" s="27">
        <f t="shared" ca="1" si="7"/>
        <v>0</v>
      </c>
      <c r="T27" s="27">
        <f t="shared" ca="1" si="7"/>
        <v>0</v>
      </c>
      <c r="U27" s="27">
        <f t="shared" ca="1" si="7"/>
        <v>0</v>
      </c>
      <c r="V27" s="27">
        <f t="shared" ca="1" si="7"/>
        <v>0</v>
      </c>
      <c r="W27" s="27">
        <f t="shared" ca="1" si="7"/>
        <v>0</v>
      </c>
      <c r="X27" s="27">
        <f t="shared" ca="1" si="7"/>
        <v>0</v>
      </c>
      <c r="Y27" s="27">
        <f t="shared" ca="1" si="8"/>
        <v>0</v>
      </c>
      <c r="Z27" s="27">
        <f t="shared" ca="1" si="8"/>
        <v>0</v>
      </c>
      <c r="AA27" s="27">
        <f t="shared" ca="1" si="8"/>
        <v>0</v>
      </c>
      <c r="AB27" s="27">
        <f t="shared" ca="1" si="8"/>
        <v>0</v>
      </c>
      <c r="AC27" s="27">
        <f t="shared" ca="1" si="8"/>
        <v>0</v>
      </c>
      <c r="AD27" s="27">
        <f t="shared" ca="1" si="8"/>
        <v>0</v>
      </c>
      <c r="AE27" s="27">
        <f t="shared" ca="1" si="8"/>
        <v>0</v>
      </c>
      <c r="AF27" s="27">
        <f t="shared" ca="1" si="8"/>
        <v>0</v>
      </c>
      <c r="AG27" s="27">
        <f t="shared" ca="1" si="8"/>
        <v>0</v>
      </c>
    </row>
    <row r="28" spans="1:33" x14ac:dyDescent="0.35">
      <c r="H28" s="21" t="s">
        <v>63</v>
      </c>
      <c r="I28" s="27">
        <f t="shared" ca="1" si="7"/>
        <v>5.3297650993044954E-4</v>
      </c>
      <c r="J28" s="27">
        <f t="shared" ca="1" si="7"/>
        <v>5.4237952917901566E-4</v>
      </c>
      <c r="K28" s="27">
        <f t="shared" ca="1" si="7"/>
        <v>5.9536887056310661E-4</v>
      </c>
      <c r="L28" s="27">
        <f t="shared" ca="1" si="7"/>
        <v>6.6319038978690514E-4</v>
      </c>
      <c r="M28" s="27">
        <f t="shared" ca="1" si="7"/>
        <v>6.8348717104527168E-4</v>
      </c>
      <c r="N28" s="27">
        <f t="shared" ca="1" si="7"/>
        <v>7.0791124107927317E-4</v>
      </c>
      <c r="O28" s="27">
        <f t="shared" ca="1" si="7"/>
        <v>7.3838603020703886E-4</v>
      </c>
      <c r="P28" s="27">
        <f t="shared" ca="1" si="7"/>
        <v>7.7208156017150031E-4</v>
      </c>
      <c r="Q28" s="27">
        <f t="shared" ca="1" si="7"/>
        <v>8.042849203775404E-4</v>
      </c>
      <c r="R28" s="27">
        <f t="shared" ca="1" si="7"/>
        <v>8.423113904427737E-4</v>
      </c>
      <c r="S28" s="27">
        <f t="shared" ca="1" si="7"/>
        <v>8.6541230120928958E-4</v>
      </c>
      <c r="T28" s="27">
        <f t="shared" ca="1" si="7"/>
        <v>9.1347793022578117E-4</v>
      </c>
      <c r="U28" s="27">
        <f t="shared" ca="1" si="7"/>
        <v>9.7141539936274057E-4</v>
      </c>
      <c r="V28" s="27">
        <f t="shared" ca="1" si="7"/>
        <v>1.0239181010547327E-3</v>
      </c>
      <c r="W28" s="27">
        <f t="shared" ca="1" si="7"/>
        <v>8.5260549894883297E-4</v>
      </c>
      <c r="X28" s="27">
        <f t="shared" ca="1" si="7"/>
        <v>9.0128139981970889E-4</v>
      </c>
      <c r="Y28" s="27">
        <f t="shared" ca="1" si="8"/>
        <v>1.05385159895377E-3</v>
      </c>
      <c r="Z28" s="27">
        <f t="shared" ca="1" si="8"/>
        <v>1.1184197001057328E-3</v>
      </c>
      <c r="AA28" s="27">
        <f t="shared" ca="1" si="8"/>
        <v>1.1565209988475544E-3</v>
      </c>
      <c r="AB28" s="27">
        <f t="shared" ca="1" si="8"/>
        <v>1.2131204002798768E-3</v>
      </c>
      <c r="AC28" s="27">
        <f t="shared" ca="1" si="8"/>
        <v>1.2754360004691989E-3</v>
      </c>
      <c r="AD28" s="27">
        <f t="shared" ca="1" si="8"/>
        <v>1.3367274004849605E-3</v>
      </c>
      <c r="AE28" s="27">
        <f t="shared" ca="1" si="8"/>
        <v>1.4027970992174232E-3</v>
      </c>
      <c r="AF28" s="27">
        <f t="shared" ca="1" si="8"/>
        <v>17.438744601999133</v>
      </c>
      <c r="AG28" s="27">
        <f t="shared" ca="1" si="8"/>
        <v>17.438763652199668</v>
      </c>
    </row>
    <row r="29" spans="1:33" x14ac:dyDescent="0.35">
      <c r="H29" s="21" t="s">
        <v>62</v>
      </c>
      <c r="I29" s="27">
        <f t="shared" ca="1" si="7"/>
        <v>0</v>
      </c>
      <c r="J29" s="27">
        <f t="shared" ca="1" si="7"/>
        <v>0</v>
      </c>
      <c r="K29" s="27">
        <f t="shared" ca="1" si="7"/>
        <v>0</v>
      </c>
      <c r="L29" s="27">
        <f t="shared" ca="1" si="7"/>
        <v>0</v>
      </c>
      <c r="M29" s="27">
        <f t="shared" ca="1" si="7"/>
        <v>0</v>
      </c>
      <c r="N29" s="27">
        <f t="shared" ca="1" si="7"/>
        <v>0</v>
      </c>
      <c r="O29" s="27">
        <f t="shared" ca="1" si="7"/>
        <v>0</v>
      </c>
      <c r="P29" s="27">
        <f t="shared" ca="1" si="7"/>
        <v>0</v>
      </c>
      <c r="Q29" s="27">
        <f t="shared" ca="1" si="7"/>
        <v>0</v>
      </c>
      <c r="R29" s="27">
        <f t="shared" ca="1" si="7"/>
        <v>0</v>
      </c>
      <c r="S29" s="27">
        <f t="shared" ca="1" si="7"/>
        <v>0</v>
      </c>
      <c r="T29" s="27">
        <f t="shared" ca="1" si="7"/>
        <v>0</v>
      </c>
      <c r="U29" s="27">
        <f t="shared" ca="1" si="7"/>
        <v>0</v>
      </c>
      <c r="V29" s="27">
        <f t="shared" ca="1" si="7"/>
        <v>0</v>
      </c>
      <c r="W29" s="27">
        <f t="shared" ca="1" si="7"/>
        <v>0</v>
      </c>
      <c r="X29" s="27">
        <f t="shared" ca="1" si="7"/>
        <v>0</v>
      </c>
      <c r="Y29" s="27">
        <f t="shared" ca="1" si="8"/>
        <v>0</v>
      </c>
      <c r="Z29" s="27">
        <f t="shared" ca="1" si="8"/>
        <v>0</v>
      </c>
      <c r="AA29" s="27">
        <f t="shared" ca="1" si="8"/>
        <v>0</v>
      </c>
      <c r="AB29" s="27">
        <f t="shared" ca="1" si="8"/>
        <v>0</v>
      </c>
      <c r="AC29" s="27">
        <f t="shared" ca="1" si="8"/>
        <v>0</v>
      </c>
      <c r="AD29" s="27">
        <f t="shared" ca="1" si="8"/>
        <v>0</v>
      </c>
      <c r="AE29" s="27">
        <f t="shared" ca="1" si="8"/>
        <v>0</v>
      </c>
      <c r="AF29" s="27">
        <f t="shared" ca="1" si="8"/>
        <v>0</v>
      </c>
      <c r="AG29" s="27">
        <f t="shared" ca="1" si="8"/>
        <v>0</v>
      </c>
    </row>
    <row r="30" spans="1:33" x14ac:dyDescent="0.35">
      <c r="H30" s="21" t="s">
        <v>66</v>
      </c>
      <c r="I30" s="27">
        <f t="shared" ca="1" si="7"/>
        <v>0</v>
      </c>
      <c r="J30" s="27">
        <f t="shared" ca="1" si="7"/>
        <v>-48.384201546727127</v>
      </c>
      <c r="K30" s="27">
        <f t="shared" ca="1" si="7"/>
        <v>-65.71749218226978</v>
      </c>
      <c r="L30" s="27">
        <f t="shared" ca="1" si="7"/>
        <v>51.053564947269479</v>
      </c>
      <c r="M30" s="27">
        <f t="shared" ca="1" si="7"/>
        <v>43.855083084425132</v>
      </c>
      <c r="N30" s="27">
        <f t="shared" ca="1" si="7"/>
        <v>104.06509554379954</v>
      </c>
      <c r="O30" s="27">
        <f t="shared" ca="1" si="7"/>
        <v>117.22256484096579</v>
      </c>
      <c r="P30" s="27">
        <f t="shared" ca="1" si="7"/>
        <v>184.36087366092033</v>
      </c>
      <c r="Q30" s="27">
        <f t="shared" ca="1" si="7"/>
        <v>354.7613756419596</v>
      </c>
      <c r="R30" s="27">
        <f t="shared" ca="1" si="7"/>
        <v>333.43768128938245</v>
      </c>
      <c r="S30" s="27">
        <f t="shared" ca="1" si="7"/>
        <v>333.43773475924536</v>
      </c>
      <c r="T30" s="27">
        <f t="shared" ca="1" si="7"/>
        <v>256.28668213445417</v>
      </c>
      <c r="U30" s="27">
        <f t="shared" ca="1" si="7"/>
        <v>346.37259388503662</v>
      </c>
      <c r="V30" s="27">
        <f t="shared" ca="1" si="7"/>
        <v>346.372823752361</v>
      </c>
      <c r="W30" s="27">
        <f t="shared" ca="1" si="7"/>
        <v>366.42805104433501</v>
      </c>
      <c r="X30" s="27">
        <f t="shared" ca="1" si="7"/>
        <v>326.96121351209877</v>
      </c>
      <c r="Y30" s="27">
        <f t="shared" ca="1" si="8"/>
        <v>228.06791387054545</v>
      </c>
      <c r="Z30" s="27">
        <f t="shared" ca="1" si="8"/>
        <v>212.80496441716241</v>
      </c>
      <c r="AA30" s="27">
        <f t="shared" ca="1" si="8"/>
        <v>186.29415046392387</v>
      </c>
      <c r="AB30" s="27">
        <f t="shared" ca="1" si="8"/>
        <v>186.29863565619598</v>
      </c>
      <c r="AC30" s="27">
        <f t="shared" ca="1" si="8"/>
        <v>-162.28235393479554</v>
      </c>
      <c r="AD30" s="27">
        <f t="shared" ca="1" si="8"/>
        <v>-19.006380445687682</v>
      </c>
      <c r="AE30" s="27">
        <f t="shared" ca="1" si="8"/>
        <v>-0.45175659880624153</v>
      </c>
      <c r="AF30" s="27">
        <f t="shared" ca="1" si="8"/>
        <v>-0.45166737879480934</v>
      </c>
      <c r="AG30" s="27">
        <f t="shared" ca="1" si="8"/>
        <v>-0.45182347990339622</v>
      </c>
    </row>
    <row r="31" spans="1:33" x14ac:dyDescent="0.35">
      <c r="H31" s="21" t="s">
        <v>65</v>
      </c>
      <c r="I31" s="27">
        <f t="shared" ca="1" si="7"/>
        <v>-32.019604474630796</v>
      </c>
      <c r="J31" s="27">
        <f t="shared" ca="1" si="7"/>
        <v>-32.019601320591391</v>
      </c>
      <c r="K31" s="27">
        <f t="shared" ca="1" si="7"/>
        <v>-32.019517096639902</v>
      </c>
      <c r="L31" s="27">
        <f t="shared" ca="1" si="7"/>
        <v>-209.90950696285108</v>
      </c>
      <c r="M31" s="27">
        <f t="shared" ca="1" si="7"/>
        <v>-209.89980872441265</v>
      </c>
      <c r="N31" s="27">
        <f t="shared" ca="1" si="7"/>
        <v>-491.03777730100046</v>
      </c>
      <c r="O31" s="27">
        <f t="shared" ca="1" si="7"/>
        <v>-517.60649996414213</v>
      </c>
      <c r="P31" s="27">
        <f t="shared" ca="1" si="7"/>
        <v>-599.26558969890539</v>
      </c>
      <c r="Q31" s="27">
        <f t="shared" ca="1" si="7"/>
        <v>-755.45090249035638</v>
      </c>
      <c r="R31" s="27">
        <f t="shared" ca="1" si="7"/>
        <v>-119.21677693845777</v>
      </c>
      <c r="S31" s="27">
        <f t="shared" ca="1" si="7"/>
        <v>-110.87885442923289</v>
      </c>
      <c r="T31" s="27">
        <f t="shared" ca="1" si="7"/>
        <v>-412.23582691569754</v>
      </c>
      <c r="U31" s="27">
        <f t="shared" ca="1" si="7"/>
        <v>-412.23590728905765</v>
      </c>
      <c r="V31" s="27">
        <f t="shared" ca="1" si="7"/>
        <v>-412.2359408652992</v>
      </c>
      <c r="W31" s="27">
        <f t="shared" ca="1" si="7"/>
        <v>-412.23621040549551</v>
      </c>
      <c r="X31" s="27">
        <f t="shared" ca="1" si="7"/>
        <v>-412.23714281860521</v>
      </c>
      <c r="Y31" s="27">
        <f t="shared" ca="1" si="8"/>
        <v>-449.95168666950849</v>
      </c>
      <c r="Z31" s="27">
        <f t="shared" ca="1" si="8"/>
        <v>-360.06097063270136</v>
      </c>
      <c r="AA31" s="27">
        <f t="shared" ca="1" si="8"/>
        <v>-360.83219672639825</v>
      </c>
      <c r="AB31" s="27">
        <f t="shared" ca="1" si="8"/>
        <v>-317.14444618040216</v>
      </c>
      <c r="AC31" s="27">
        <f t="shared" ca="1" si="8"/>
        <v>188.14147883869373</v>
      </c>
      <c r="AD31" s="27">
        <f t="shared" ca="1" si="8"/>
        <v>68.195663384401996</v>
      </c>
      <c r="AE31" s="27">
        <f t="shared" ca="1" si="8"/>
        <v>75.434406498996395</v>
      </c>
      <c r="AF31" s="27">
        <f t="shared" ca="1" si="8"/>
        <v>75.434407734908746</v>
      </c>
      <c r="AG31" s="27">
        <f t="shared" ca="1" si="8"/>
        <v>75.434098260600877</v>
      </c>
    </row>
    <row r="32" spans="1:33" x14ac:dyDescent="0.35">
      <c r="H32" s="21" t="s">
        <v>34</v>
      </c>
      <c r="I32" s="27">
        <f t="shared" ca="1" si="7"/>
        <v>1.3224272900060896E-3</v>
      </c>
      <c r="J32" s="27">
        <f t="shared" ca="1" si="7"/>
        <v>1.5856878000022334E-3</v>
      </c>
      <c r="K32" s="27">
        <f t="shared" ca="1" si="7"/>
        <v>1.8978022000624151E-3</v>
      </c>
      <c r="L32" s="27">
        <f t="shared" ca="1" si="7"/>
        <v>2.3285814999667309E-3</v>
      </c>
      <c r="M32" s="27">
        <f t="shared" ca="1" si="7"/>
        <v>2.4518999999827429E-3</v>
      </c>
      <c r="N32" s="27">
        <f t="shared" ca="1" si="7"/>
        <v>-381.228407220402</v>
      </c>
      <c r="O32" s="27">
        <f t="shared" ca="1" si="7"/>
        <v>-253.12422267131296</v>
      </c>
      <c r="P32" s="27">
        <f t="shared" ca="1" si="7"/>
        <v>-253.12124838198997</v>
      </c>
      <c r="Q32" s="27">
        <f t="shared" ca="1" si="7"/>
        <v>-253.1211903659887</v>
      </c>
      <c r="R32" s="27">
        <f t="shared" ca="1" si="7"/>
        <v>-253.12116334098937</v>
      </c>
      <c r="S32" s="27">
        <f t="shared" ca="1" si="7"/>
        <v>-253.12117782698988</v>
      </c>
      <c r="T32" s="27">
        <f t="shared" ca="1" si="7"/>
        <v>-253.12111770999036</v>
      </c>
      <c r="U32" s="27">
        <f t="shared" ca="1" si="7"/>
        <v>-253.12111764099063</v>
      </c>
      <c r="V32" s="27">
        <f t="shared" ca="1" si="7"/>
        <v>-253.12111759898926</v>
      </c>
      <c r="W32" s="27">
        <f t="shared" ca="1" si="7"/>
        <v>-253.12111755998922</v>
      </c>
      <c r="X32" s="27">
        <f t="shared" ca="1" si="7"/>
        <v>-253.12111752198871</v>
      </c>
      <c r="Y32" s="27">
        <f t="shared" ca="1" si="8"/>
        <v>-253.12111748798907</v>
      </c>
      <c r="Z32" s="27">
        <f t="shared" ca="1" si="8"/>
        <v>-253.12111742498928</v>
      </c>
      <c r="AA32" s="27">
        <f t="shared" ca="1" si="8"/>
        <v>-253.12111735998951</v>
      </c>
      <c r="AB32" s="27">
        <f t="shared" ca="1" si="8"/>
        <v>-253.12112359298953</v>
      </c>
      <c r="AC32" s="27">
        <f t="shared" ca="1" si="8"/>
        <v>-253.12196242500067</v>
      </c>
      <c r="AD32" s="27">
        <f t="shared" ca="1" si="8"/>
        <v>-253.12220695699943</v>
      </c>
      <c r="AE32" s="27">
        <f t="shared" ca="1" si="8"/>
        <v>-253.12237719400036</v>
      </c>
      <c r="AF32" s="27">
        <f t="shared" ca="1" si="8"/>
        <v>-253.12279475499963</v>
      </c>
      <c r="AG32" s="27">
        <f t="shared" ca="1" si="8"/>
        <v>-253.12319212500188</v>
      </c>
    </row>
    <row r="33" spans="1:33" x14ac:dyDescent="0.35">
      <c r="H33" s="21" t="s">
        <v>70</v>
      </c>
      <c r="I33" s="27">
        <f t="shared" ca="1" si="7"/>
        <v>0</v>
      </c>
      <c r="J33" s="27">
        <f t="shared" ca="1" si="7"/>
        <v>0</v>
      </c>
      <c r="K33" s="27">
        <f t="shared" ca="1" si="7"/>
        <v>0</v>
      </c>
      <c r="L33" s="27">
        <f t="shared" ca="1" si="7"/>
        <v>7.7130857001748154E-3</v>
      </c>
      <c r="M33" s="27">
        <f t="shared" ca="1" si="7"/>
        <v>7.4936359997082036E-3</v>
      </c>
      <c r="N33" s="27">
        <f t="shared" ca="1" si="7"/>
        <v>8.6120725995897374E-3</v>
      </c>
      <c r="O33" s="27">
        <f t="shared" ca="1" si="7"/>
        <v>8.3398562001093524E-3</v>
      </c>
      <c r="P33" s="27">
        <f t="shared" ca="1" si="7"/>
        <v>6.7152180986340682E-3</v>
      </c>
      <c r="Q33" s="27">
        <f t="shared" ca="1" si="7"/>
        <v>-1.8324050000956049E-2</v>
      </c>
      <c r="R33" s="27">
        <f t="shared" ca="1" si="7"/>
        <v>-29.064525924500231</v>
      </c>
      <c r="S33" s="27">
        <f t="shared" ca="1" si="7"/>
        <v>-29.064517160000378</v>
      </c>
      <c r="T33" s="27">
        <f t="shared" ca="1" si="7"/>
        <v>-93.260041648999504</v>
      </c>
      <c r="U33" s="27">
        <f t="shared" ca="1" si="7"/>
        <v>-93.260030010399987</v>
      </c>
      <c r="V33" s="27">
        <f t="shared" ca="1" si="7"/>
        <v>-93.260033493299488</v>
      </c>
      <c r="W33" s="27">
        <f t="shared" ca="1" si="7"/>
        <v>-93.260052725500373</v>
      </c>
      <c r="X33" s="27">
        <f t="shared" ca="1" si="7"/>
        <v>-93.260025533700173</v>
      </c>
      <c r="Y33" s="27">
        <f t="shared" ca="1" si="8"/>
        <v>-30.150357495400385</v>
      </c>
      <c r="Z33" s="27">
        <f t="shared" ca="1" si="8"/>
        <v>-30.150264906000302</v>
      </c>
      <c r="AA33" s="27">
        <f t="shared" ca="1" si="8"/>
        <v>-30.149731166298807</v>
      </c>
      <c r="AB33" s="27">
        <f t="shared" ca="1" si="8"/>
        <v>-30.149635799600219</v>
      </c>
      <c r="AC33" s="27">
        <f t="shared" ca="1" si="8"/>
        <v>111.42669202099751</v>
      </c>
      <c r="AD33" s="27">
        <f t="shared" ca="1" si="8"/>
        <v>32.62641742400865</v>
      </c>
      <c r="AE33" s="27">
        <f t="shared" ca="1" si="8"/>
        <v>32.626455630008422</v>
      </c>
      <c r="AF33" s="27">
        <f t="shared" ca="1" si="8"/>
        <v>32.643090236010721</v>
      </c>
      <c r="AG33" s="27">
        <f t="shared" ca="1" si="8"/>
        <v>32.643104597009369</v>
      </c>
    </row>
    <row r="34" spans="1:33" x14ac:dyDescent="0.35">
      <c r="H34" s="21" t="s">
        <v>52</v>
      </c>
      <c r="I34" s="27">
        <f t="shared" ca="1" si="7"/>
        <v>0</v>
      </c>
      <c r="J34" s="27">
        <f t="shared" ca="1" si="7"/>
        <v>0</v>
      </c>
      <c r="K34" s="27">
        <f t="shared" ca="1" si="7"/>
        <v>0</v>
      </c>
      <c r="L34" s="27">
        <f t="shared" ca="1" si="7"/>
        <v>0</v>
      </c>
      <c r="M34" s="27">
        <f t="shared" ca="1" si="7"/>
        <v>0</v>
      </c>
      <c r="N34" s="27">
        <f t="shared" ca="1" si="7"/>
        <v>0</v>
      </c>
      <c r="O34" s="27">
        <f t="shared" ca="1" si="7"/>
        <v>0</v>
      </c>
      <c r="P34" s="27">
        <f t="shared" ca="1" si="7"/>
        <v>0</v>
      </c>
      <c r="Q34" s="27">
        <f t="shared" ca="1" si="7"/>
        <v>0</v>
      </c>
      <c r="R34" s="27">
        <f t="shared" ca="1" si="7"/>
        <v>0</v>
      </c>
      <c r="S34" s="27">
        <f t="shared" ca="1" si="7"/>
        <v>0</v>
      </c>
      <c r="T34" s="27">
        <f t="shared" ca="1" si="7"/>
        <v>0</v>
      </c>
      <c r="U34" s="27">
        <f t="shared" ca="1" si="7"/>
        <v>0</v>
      </c>
      <c r="V34" s="27">
        <f t="shared" ca="1" si="7"/>
        <v>0</v>
      </c>
      <c r="W34" s="27">
        <f t="shared" ca="1" si="7"/>
        <v>0</v>
      </c>
      <c r="X34" s="27">
        <f t="shared" ca="1" si="7"/>
        <v>0</v>
      </c>
      <c r="Y34" s="27">
        <f t="shared" ca="1" si="8"/>
        <v>0</v>
      </c>
      <c r="Z34" s="27">
        <f t="shared" ca="1" si="8"/>
        <v>0</v>
      </c>
      <c r="AA34" s="27">
        <f t="shared" ca="1" si="8"/>
        <v>0</v>
      </c>
      <c r="AB34" s="27">
        <f t="shared" ca="1" si="8"/>
        <v>0</v>
      </c>
      <c r="AC34" s="27">
        <f t="shared" ca="1" si="8"/>
        <v>0</v>
      </c>
      <c r="AD34" s="27">
        <f t="shared" ca="1" si="8"/>
        <v>0</v>
      </c>
      <c r="AE34" s="27">
        <f t="shared" ca="1" si="8"/>
        <v>0</v>
      </c>
      <c r="AF34" s="27">
        <f t="shared" ca="1" si="8"/>
        <v>0</v>
      </c>
      <c r="AG34" s="27">
        <f t="shared" ca="1" si="8"/>
        <v>0</v>
      </c>
    </row>
    <row r="36" spans="1:33" x14ac:dyDescent="0.35">
      <c r="H36" s="21" t="s">
        <v>67</v>
      </c>
      <c r="I36" s="27">
        <f t="shared" ref="I36:X38" ca="1" si="9">-SUMIFS(OFFSET(INDIRECT("'"&amp;$E$1 &amp; "_Capacity'!C:C"), 0, I$1), INDIRECT("'"&amp;$E$1 &amp; "_Capacity'!B:B"),$H36, INDIRECT("'"&amp;$E$1 &amp; "_Capacity'!A:A"),$B$21) +SUMIFS(OFFSET(INDIRECT("'"&amp;$C$1 &amp; "_Capacity'!C:C"), 0, I$1), INDIRECT("'"&amp;$C$1 &amp; "_Capacity'!B:B"),$H36, INDIRECT("'"&amp;$C$1 &amp; "_Capacity'!A:A"),$B$21)</f>
        <v>1.3224272900060896E-3</v>
      </c>
      <c r="J36" s="27">
        <f t="shared" ca="1" si="9"/>
        <v>1.5856878000022334E-3</v>
      </c>
      <c r="K36" s="27">
        <f t="shared" ca="1" si="9"/>
        <v>1.8978022000624151E-3</v>
      </c>
      <c r="L36" s="27">
        <f t="shared" ca="1" si="9"/>
        <v>2.3285814999667309E-3</v>
      </c>
      <c r="M36" s="27">
        <f t="shared" ca="1" si="9"/>
        <v>2.4518999999827429E-3</v>
      </c>
      <c r="N36" s="27">
        <f t="shared" ca="1" si="9"/>
        <v>-381.228407220402</v>
      </c>
      <c r="O36" s="27">
        <f t="shared" ca="1" si="9"/>
        <v>-253.12422267131296</v>
      </c>
      <c r="P36" s="27">
        <f t="shared" ca="1" si="9"/>
        <v>-253.12124838198997</v>
      </c>
      <c r="Q36" s="27">
        <f t="shared" ca="1" si="9"/>
        <v>-253.1211903659887</v>
      </c>
      <c r="R36" s="27">
        <f t="shared" ca="1" si="9"/>
        <v>-253.12116334098937</v>
      </c>
      <c r="S36" s="27">
        <f t="shared" ca="1" si="9"/>
        <v>-253.12117782698988</v>
      </c>
      <c r="T36" s="27">
        <f t="shared" ca="1" si="9"/>
        <v>-253.12111770999036</v>
      </c>
      <c r="U36" s="27">
        <f t="shared" ca="1" si="9"/>
        <v>-253.12111764099063</v>
      </c>
      <c r="V36" s="27">
        <f t="shared" ca="1" si="9"/>
        <v>-253.12111759898926</v>
      </c>
      <c r="W36" s="27">
        <f t="shared" ca="1" si="9"/>
        <v>-253.12111755998922</v>
      </c>
      <c r="X36" s="27">
        <f t="shared" ca="1" si="9"/>
        <v>-253.12111752198871</v>
      </c>
      <c r="Y36" s="27">
        <f t="shared" ref="Y36:AG38" ca="1" si="10">-SUMIFS(OFFSET(INDIRECT("'"&amp;$E$1 &amp; "_Capacity'!C:C"), 0, Y$1), INDIRECT("'"&amp;$E$1 &amp; "_Capacity'!B:B"),$H36, INDIRECT("'"&amp;$E$1 &amp; "_Capacity'!A:A"),$B$21) +SUMIFS(OFFSET(INDIRECT("'"&amp;$C$1 &amp; "_Capacity'!C:C"), 0, Y$1), INDIRECT("'"&amp;$C$1 &amp; "_Capacity'!B:B"),$H36, INDIRECT("'"&amp;$C$1 &amp; "_Capacity'!A:A"),$B$21)</f>
        <v>-253.12111748798907</v>
      </c>
      <c r="Z36" s="27">
        <f t="shared" ca="1" si="10"/>
        <v>-253.12111742498928</v>
      </c>
      <c r="AA36" s="27">
        <f t="shared" ca="1" si="10"/>
        <v>-253.12111735998951</v>
      </c>
      <c r="AB36" s="27">
        <f t="shared" ca="1" si="10"/>
        <v>-253.12112359298953</v>
      </c>
      <c r="AC36" s="27">
        <f t="shared" ca="1" si="10"/>
        <v>-253.12196242500067</v>
      </c>
      <c r="AD36" s="27">
        <f t="shared" ca="1" si="10"/>
        <v>-253.12220695699943</v>
      </c>
      <c r="AE36" s="27">
        <f t="shared" ca="1" si="10"/>
        <v>-253.12237719400036</v>
      </c>
      <c r="AF36" s="27">
        <f t="shared" ca="1" si="10"/>
        <v>-253.12279475499963</v>
      </c>
      <c r="AG36" s="27">
        <f t="shared" ca="1" si="10"/>
        <v>-253.12319212500188</v>
      </c>
    </row>
    <row r="37" spans="1:33" x14ac:dyDescent="0.35">
      <c r="H37" s="21" t="s">
        <v>113</v>
      </c>
      <c r="I37" s="27">
        <f t="shared" ca="1" si="9"/>
        <v>0</v>
      </c>
      <c r="J37" s="27">
        <f t="shared" ca="1" si="9"/>
        <v>0</v>
      </c>
      <c r="K37" s="27">
        <f t="shared" ca="1" si="9"/>
        <v>0</v>
      </c>
      <c r="L37" s="27">
        <f t="shared" ca="1" si="9"/>
        <v>7.7130857002885023E-3</v>
      </c>
      <c r="M37" s="27">
        <f t="shared" ca="1" si="9"/>
        <v>7.4936359997082036E-3</v>
      </c>
      <c r="N37" s="27">
        <f t="shared" ca="1" si="9"/>
        <v>8.6120726000444847E-3</v>
      </c>
      <c r="O37" s="27">
        <f t="shared" ca="1" si="9"/>
        <v>8.339856199654605E-3</v>
      </c>
      <c r="P37" s="27">
        <f t="shared" ca="1" si="9"/>
        <v>6.7152180990888155E-3</v>
      </c>
      <c r="Q37" s="27">
        <f t="shared" ca="1" si="9"/>
        <v>-1.8324050000501302E-2</v>
      </c>
      <c r="R37" s="27">
        <f t="shared" ca="1" si="9"/>
        <v>-29.064525924500231</v>
      </c>
      <c r="S37" s="27">
        <f t="shared" ca="1" si="9"/>
        <v>-29.064517160000833</v>
      </c>
      <c r="T37" s="27">
        <f t="shared" ca="1" si="9"/>
        <v>-93.260041648999504</v>
      </c>
      <c r="U37" s="27">
        <f t="shared" ca="1" si="9"/>
        <v>-93.260030010399532</v>
      </c>
      <c r="V37" s="27">
        <f t="shared" ca="1" si="9"/>
        <v>-93.260033493298579</v>
      </c>
      <c r="W37" s="27">
        <f t="shared" ca="1" si="9"/>
        <v>-93.260052725499918</v>
      </c>
      <c r="X37" s="27">
        <f t="shared" ca="1" si="9"/>
        <v>-93.260025533700173</v>
      </c>
      <c r="Y37" s="27">
        <f t="shared" ca="1" si="10"/>
        <v>-30.150357495399476</v>
      </c>
      <c r="Z37" s="27">
        <f t="shared" ca="1" si="10"/>
        <v>-30.150264906000302</v>
      </c>
      <c r="AA37" s="27">
        <f t="shared" ca="1" si="10"/>
        <v>-30.149731166300626</v>
      </c>
      <c r="AB37" s="27">
        <f t="shared" ca="1" si="10"/>
        <v>-30.149635799601128</v>
      </c>
      <c r="AC37" s="27">
        <f t="shared" ca="1" si="10"/>
        <v>111.42669202099751</v>
      </c>
      <c r="AD37" s="27">
        <f t="shared" ca="1" si="10"/>
        <v>32.62641742400865</v>
      </c>
      <c r="AE37" s="27">
        <f t="shared" ca="1" si="10"/>
        <v>32.626455630007513</v>
      </c>
      <c r="AF37" s="27">
        <f t="shared" ca="1" si="10"/>
        <v>32.643090236009812</v>
      </c>
      <c r="AG37" s="27">
        <f t="shared" ca="1" si="10"/>
        <v>32.64310459700846</v>
      </c>
    </row>
    <row r="38" spans="1:33" x14ac:dyDescent="0.35">
      <c r="H38" s="21" t="s">
        <v>72</v>
      </c>
      <c r="I38" s="27">
        <f t="shared" ca="1" si="9"/>
        <v>0</v>
      </c>
      <c r="J38" s="27">
        <f t="shared" ca="1" si="9"/>
        <v>0</v>
      </c>
      <c r="K38" s="27">
        <f t="shared" ca="1" si="9"/>
        <v>0</v>
      </c>
      <c r="L38" s="27">
        <f t="shared" ca="1" si="9"/>
        <v>0</v>
      </c>
      <c r="M38" s="27">
        <f t="shared" ca="1" si="9"/>
        <v>0</v>
      </c>
      <c r="N38" s="27">
        <f t="shared" ca="1" si="9"/>
        <v>0</v>
      </c>
      <c r="O38" s="27">
        <f t="shared" ca="1" si="9"/>
        <v>0</v>
      </c>
      <c r="P38" s="27">
        <f t="shared" ca="1" si="9"/>
        <v>0</v>
      </c>
      <c r="Q38" s="27">
        <f t="shared" ca="1" si="9"/>
        <v>0</v>
      </c>
      <c r="R38" s="27">
        <f t="shared" ca="1" si="9"/>
        <v>0</v>
      </c>
      <c r="S38" s="27">
        <f t="shared" ca="1" si="9"/>
        <v>0</v>
      </c>
      <c r="T38" s="27">
        <f t="shared" ca="1" si="9"/>
        <v>0</v>
      </c>
      <c r="U38" s="27">
        <f t="shared" ca="1" si="9"/>
        <v>0</v>
      </c>
      <c r="V38" s="27">
        <f t="shared" ca="1" si="9"/>
        <v>0</v>
      </c>
      <c r="W38" s="27">
        <f t="shared" ca="1" si="9"/>
        <v>0</v>
      </c>
      <c r="X38" s="27">
        <f t="shared" ca="1" si="9"/>
        <v>0</v>
      </c>
      <c r="Y38" s="27">
        <f t="shared" ca="1" si="10"/>
        <v>0</v>
      </c>
      <c r="Z38" s="27">
        <f t="shared" ca="1" si="10"/>
        <v>0</v>
      </c>
      <c r="AA38" s="27">
        <f t="shared" ca="1" si="10"/>
        <v>0</v>
      </c>
      <c r="AB38" s="27">
        <f t="shared" ca="1" si="10"/>
        <v>0</v>
      </c>
      <c r="AC38" s="27">
        <f t="shared" ca="1" si="10"/>
        <v>0</v>
      </c>
      <c r="AD38" s="27">
        <f t="shared" ca="1" si="10"/>
        <v>0</v>
      </c>
      <c r="AE38" s="27">
        <f t="shared" ca="1" si="10"/>
        <v>0</v>
      </c>
      <c r="AF38" s="27">
        <f t="shared" ca="1" si="10"/>
        <v>0</v>
      </c>
      <c r="AG38" s="27">
        <f t="shared" ca="1" si="10"/>
        <v>0</v>
      </c>
    </row>
    <row r="41" spans="1:33" ht="25" x14ac:dyDescent="0.6">
      <c r="A41" s="15" t="str">
        <f>B42&amp;" generation difference by year"</f>
        <v>NEM generation difference by year</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x14ac:dyDescent="0.35">
      <c r="A42" s="17" t="s">
        <v>80</v>
      </c>
      <c r="B42" s="9" t="s">
        <v>38</v>
      </c>
    </row>
    <row r="44" spans="1:33" x14ac:dyDescent="0.35">
      <c r="H44" t="s">
        <v>114</v>
      </c>
      <c r="I44" s="19" t="str">
        <f t="shared" ref="I44:AG44" si="11">I6</f>
        <v>2021-22</v>
      </c>
      <c r="J44" s="19" t="str">
        <f t="shared" si="11"/>
        <v>2022-23</v>
      </c>
      <c r="K44" s="19" t="str">
        <f t="shared" si="11"/>
        <v>2023-24</v>
      </c>
      <c r="L44" s="19" t="str">
        <f t="shared" si="11"/>
        <v>2024-25</v>
      </c>
      <c r="M44" s="19" t="str">
        <f t="shared" si="11"/>
        <v>2025-26</v>
      </c>
      <c r="N44" s="19" t="str">
        <f t="shared" si="11"/>
        <v>2026-27</v>
      </c>
      <c r="O44" s="19" t="str">
        <f t="shared" si="11"/>
        <v>2027-28</v>
      </c>
      <c r="P44" s="19" t="str">
        <f t="shared" si="11"/>
        <v>2028-29</v>
      </c>
      <c r="Q44" s="19" t="str">
        <f t="shared" si="11"/>
        <v>2029-30</v>
      </c>
      <c r="R44" s="19" t="str">
        <f t="shared" si="11"/>
        <v>2030-31</v>
      </c>
      <c r="S44" s="19" t="str">
        <f t="shared" si="11"/>
        <v>2031-32</v>
      </c>
      <c r="T44" s="19" t="str">
        <f t="shared" si="11"/>
        <v>2032-33</v>
      </c>
      <c r="U44" s="19" t="str">
        <f t="shared" si="11"/>
        <v>2033-34</v>
      </c>
      <c r="V44" s="19" t="str">
        <f t="shared" si="11"/>
        <v>2034-35</v>
      </c>
      <c r="W44" s="19" t="str">
        <f t="shared" si="11"/>
        <v>2035-36</v>
      </c>
      <c r="X44" s="19" t="str">
        <f t="shared" si="11"/>
        <v>2036-37</v>
      </c>
      <c r="Y44" s="19" t="str">
        <f t="shared" si="11"/>
        <v>2037-38</v>
      </c>
      <c r="Z44" s="19" t="str">
        <f t="shared" si="11"/>
        <v>2038-39</v>
      </c>
      <c r="AA44" s="19" t="str">
        <f t="shared" si="11"/>
        <v>2039-40</v>
      </c>
      <c r="AB44" s="19" t="str">
        <f t="shared" si="11"/>
        <v>2040-41</v>
      </c>
      <c r="AC44" s="19" t="str">
        <f t="shared" si="11"/>
        <v>2041-42</v>
      </c>
      <c r="AD44" s="19" t="str">
        <f t="shared" si="11"/>
        <v>2042-43</v>
      </c>
      <c r="AE44" s="19" t="str">
        <f t="shared" si="11"/>
        <v>2043-44</v>
      </c>
      <c r="AF44" s="19" t="str">
        <f t="shared" si="11"/>
        <v>2044-45</v>
      </c>
      <c r="AG44" s="19" t="str">
        <f t="shared" si="11"/>
        <v>2045-46</v>
      </c>
    </row>
    <row r="45" spans="1:33" x14ac:dyDescent="0.35">
      <c r="H45" s="21" t="s">
        <v>60</v>
      </c>
      <c r="I45" s="27">
        <f t="shared" ref="I45:X55" ca="1" si="12">-SUMIFS(OFFSET(INDIRECT("'"&amp;$E$1 &amp; "_Generation'!C:C"), 0, I$1), INDIRECT("'"&amp;$E$1 &amp; "_Generation'!B:B"),$H45, INDIRECT("'"&amp;$E$1 &amp; "_Generation'!A:A"),$B$42) + SUMIFS(OFFSET(INDIRECT("'"&amp;$C$1 &amp; "_Generation'!C:C"), 0, I$1), INDIRECT("'"&amp;$C$1 &amp; "_Generation'!B:B"),$H45, INDIRECT("'"&amp;$C$1 &amp; "_Generation'!A:A"),$B$42)</f>
        <v>101.18403000000399</v>
      </c>
      <c r="J45" s="27">
        <f t="shared" ca="1" si="12"/>
        <v>311.88266000001022</v>
      </c>
      <c r="K45" s="27">
        <f t="shared" ca="1" si="12"/>
        <v>283.93345000001136</v>
      </c>
      <c r="L45" s="27">
        <f t="shared" ca="1" si="12"/>
        <v>65.237210000006598</v>
      </c>
      <c r="M45" s="27">
        <f t="shared" ca="1" si="12"/>
        <v>22.921520000003511</v>
      </c>
      <c r="N45" s="27">
        <f t="shared" ca="1" si="12"/>
        <v>275.18257999999332</v>
      </c>
      <c r="O45" s="27">
        <f t="shared" ca="1" si="12"/>
        <v>107.06998999999632</v>
      </c>
      <c r="P45" s="27">
        <f t="shared" ca="1" si="12"/>
        <v>113.45502000000852</v>
      </c>
      <c r="Q45" s="27">
        <f t="shared" ca="1" si="12"/>
        <v>-17.949940000013157</v>
      </c>
      <c r="R45" s="27">
        <f t="shared" ca="1" si="12"/>
        <v>-445.17990000000282</v>
      </c>
      <c r="S45" s="27">
        <f t="shared" ca="1" si="12"/>
        <v>-421.96611000000121</v>
      </c>
      <c r="T45" s="27">
        <f t="shared" ca="1" si="12"/>
        <v>-120.57095000000118</v>
      </c>
      <c r="U45" s="27">
        <f t="shared" ca="1" si="12"/>
        <v>-297.19083000001046</v>
      </c>
      <c r="V45" s="27">
        <f t="shared" ca="1" si="12"/>
        <v>-122.08544999999867</v>
      </c>
      <c r="W45" s="27">
        <f t="shared" ca="1" si="12"/>
        <v>83.736119999997754</v>
      </c>
      <c r="X45" s="27">
        <f t="shared" ca="1" si="12"/>
        <v>77.645749999996042</v>
      </c>
      <c r="Y45" s="27">
        <f t="shared" ref="Y45:AG55" ca="1" si="13">-SUMIFS(OFFSET(INDIRECT("'"&amp;$E$1 &amp; "_Generation'!C:C"), 0, Y$1), INDIRECT("'"&amp;$E$1 &amp; "_Generation'!B:B"),$H45, INDIRECT("'"&amp;$E$1 &amp; "_Generation'!A:A"),$B$42) + SUMIFS(OFFSET(INDIRECT("'"&amp;$C$1 &amp; "_Generation'!C:C"), 0, Y$1), INDIRECT("'"&amp;$C$1 &amp; "_Generation'!B:B"),$H45, INDIRECT("'"&amp;$C$1 &amp; "_Generation'!A:A"),$B$42)</f>
        <v>50.496749999998428</v>
      </c>
      <c r="Z45" s="27">
        <f t="shared" ca="1" si="13"/>
        <v>97.058429999997315</v>
      </c>
      <c r="AA45" s="27">
        <f t="shared" ca="1" si="13"/>
        <v>44.022800000000643</v>
      </c>
      <c r="AB45" s="27">
        <f t="shared" ca="1" si="13"/>
        <v>64.244899999999689</v>
      </c>
      <c r="AC45" s="27">
        <f t="shared" ca="1" si="13"/>
        <v>26.276700000009441</v>
      </c>
      <c r="AD45" s="27">
        <f t="shared" ca="1" si="13"/>
        <v>41.934800000001815</v>
      </c>
      <c r="AE45" s="27">
        <f t="shared" ca="1" si="13"/>
        <v>27.170799999998962</v>
      </c>
      <c r="AF45" s="27">
        <f t="shared" ca="1" si="13"/>
        <v>25.981199999980163</v>
      </c>
      <c r="AG45" s="27">
        <f t="shared" ca="1" si="13"/>
        <v>14.465800000000854</v>
      </c>
    </row>
    <row r="46" spans="1:33" x14ac:dyDescent="0.35">
      <c r="H46" s="21" t="s">
        <v>68</v>
      </c>
      <c r="I46" s="27">
        <f t="shared" ca="1" si="12"/>
        <v>84.969499999995605</v>
      </c>
      <c r="J46" s="27">
        <f t="shared" ca="1" si="12"/>
        <v>75.731799999997747</v>
      </c>
      <c r="K46" s="27">
        <f t="shared" ca="1" si="12"/>
        <v>69.996500000022934</v>
      </c>
      <c r="L46" s="27">
        <f t="shared" ca="1" si="12"/>
        <v>-4.1414000000113447</v>
      </c>
      <c r="M46" s="27">
        <f t="shared" ca="1" si="12"/>
        <v>13.013400000003458</v>
      </c>
      <c r="N46" s="27">
        <f t="shared" ca="1" si="12"/>
        <v>14.332100000003265</v>
      </c>
      <c r="O46" s="27">
        <f t="shared" ca="1" si="12"/>
        <v>7.020699999995486</v>
      </c>
      <c r="P46" s="27">
        <f t="shared" ca="1" si="12"/>
        <v>12.348199999998542</v>
      </c>
      <c r="Q46" s="27">
        <f t="shared" ca="1" si="12"/>
        <v>6.4879000000000815</v>
      </c>
      <c r="R46" s="27">
        <f t="shared" ca="1" si="12"/>
        <v>1.67649999999594</v>
      </c>
      <c r="S46" s="27">
        <f t="shared" ca="1" si="12"/>
        <v>3.6430000000000291</v>
      </c>
      <c r="T46" s="27">
        <f t="shared" ca="1" si="12"/>
        <v>-6.0230000000010477</v>
      </c>
      <c r="U46" s="27">
        <f t="shared" ca="1" si="12"/>
        <v>0.57089999998970598</v>
      </c>
      <c r="V46" s="27">
        <f t="shared" ca="1" si="12"/>
        <v>29.176900000000387</v>
      </c>
      <c r="W46" s="27">
        <f t="shared" ca="1" si="12"/>
        <v>9.4135999999998603</v>
      </c>
      <c r="X46" s="27">
        <f t="shared" ca="1" si="12"/>
        <v>15.969900000000052</v>
      </c>
      <c r="Y46" s="27">
        <f t="shared" ca="1" si="13"/>
        <v>20.973100000001068</v>
      </c>
      <c r="Z46" s="27">
        <f t="shared" ca="1" si="13"/>
        <v>1.2934000000004744</v>
      </c>
      <c r="AA46" s="27">
        <f t="shared" ca="1" si="13"/>
        <v>15.264900000007401</v>
      </c>
      <c r="AB46" s="27">
        <f t="shared" ca="1" si="13"/>
        <v>8.3291000000008353</v>
      </c>
      <c r="AC46" s="27">
        <f t="shared" ca="1" si="13"/>
        <v>6.6047999999991589</v>
      </c>
      <c r="AD46" s="27">
        <f t="shared" ca="1" si="13"/>
        <v>0.42619999999806168</v>
      </c>
      <c r="AE46" s="27">
        <f t="shared" ca="1" si="13"/>
        <v>1.9833000000007814</v>
      </c>
      <c r="AF46" s="27">
        <f t="shared" ca="1" si="13"/>
        <v>3.3909999999996217</v>
      </c>
      <c r="AG46" s="27">
        <f t="shared" ca="1" si="13"/>
        <v>5.7043000000003303</v>
      </c>
    </row>
    <row r="47" spans="1:33" x14ac:dyDescent="0.35">
      <c r="H47" s="21" t="s">
        <v>18</v>
      </c>
      <c r="I47" s="27">
        <f t="shared" ca="1" si="12"/>
        <v>-67.534217899999931</v>
      </c>
      <c r="J47" s="27">
        <f t="shared" ca="1" si="12"/>
        <v>-117.03902303769974</v>
      </c>
      <c r="K47" s="27">
        <f t="shared" ca="1" si="12"/>
        <v>-99.692850416899091</v>
      </c>
      <c r="L47" s="27">
        <f t="shared" ca="1" si="12"/>
        <v>-32.35625618949598</v>
      </c>
      <c r="M47" s="27">
        <f t="shared" ca="1" si="12"/>
        <v>-156.63346384959914</v>
      </c>
      <c r="N47" s="27">
        <f t="shared" ca="1" si="12"/>
        <v>-20.930419778498617</v>
      </c>
      <c r="O47" s="27">
        <f t="shared" ca="1" si="12"/>
        <v>-9.9334662828996443</v>
      </c>
      <c r="P47" s="27">
        <f t="shared" ca="1" si="12"/>
        <v>-6.3594774401008181</v>
      </c>
      <c r="Q47" s="27">
        <f t="shared" ca="1" si="12"/>
        <v>-112.05878058610006</v>
      </c>
      <c r="R47" s="27">
        <f t="shared" ca="1" si="12"/>
        <v>-166.8101549275998</v>
      </c>
      <c r="S47" s="27">
        <f t="shared" ca="1" si="12"/>
        <v>-162.92239821599924</v>
      </c>
      <c r="T47" s="27">
        <f t="shared" ca="1" si="12"/>
        <v>-193.15692047650009</v>
      </c>
      <c r="U47" s="27">
        <f t="shared" ca="1" si="12"/>
        <v>-199.07315358990309</v>
      </c>
      <c r="V47" s="27">
        <f t="shared" ca="1" si="12"/>
        <v>-224.43381951670108</v>
      </c>
      <c r="W47" s="27">
        <f t="shared" ca="1" si="12"/>
        <v>-18.00635848930051</v>
      </c>
      <c r="X47" s="27">
        <f t="shared" ca="1" si="12"/>
        <v>11.02518123560003</v>
      </c>
      <c r="Y47" s="27">
        <f t="shared" ca="1" si="13"/>
        <v>6.0809925969997494</v>
      </c>
      <c r="Z47" s="27">
        <f t="shared" ca="1" si="13"/>
        <v>-16.397101460300746</v>
      </c>
      <c r="AA47" s="27">
        <f t="shared" ca="1" si="13"/>
        <v>20.029842621588614</v>
      </c>
      <c r="AB47" s="27">
        <f t="shared" ca="1" si="13"/>
        <v>15.941957382498913</v>
      </c>
      <c r="AC47" s="27">
        <f t="shared" ca="1" si="13"/>
        <v>16.593729749699833</v>
      </c>
      <c r="AD47" s="27">
        <f t="shared" ca="1" si="13"/>
        <v>16.659127301701119</v>
      </c>
      <c r="AE47" s="27">
        <f t="shared" ca="1" si="13"/>
        <v>9.2861591101004706</v>
      </c>
      <c r="AF47" s="27">
        <f t="shared" ca="1" si="13"/>
        <v>15.345421075400736</v>
      </c>
      <c r="AG47" s="27">
        <f t="shared" ca="1" si="13"/>
        <v>5.1207667829000911</v>
      </c>
    </row>
    <row r="48" spans="1:33" x14ac:dyDescent="0.35">
      <c r="H48" s="21" t="s">
        <v>30</v>
      </c>
      <c r="I48" s="27">
        <f t="shared" ca="1" si="12"/>
        <v>-6.0523790000000872</v>
      </c>
      <c r="J48" s="27">
        <f t="shared" ca="1" si="12"/>
        <v>-2.4078729999998814</v>
      </c>
      <c r="K48" s="27">
        <f t="shared" ca="1" si="12"/>
        <v>-1.1961029999999937</v>
      </c>
      <c r="L48" s="27">
        <f t="shared" ca="1" si="12"/>
        <v>0.97896169999999927</v>
      </c>
      <c r="M48" s="27">
        <f t="shared" ca="1" si="12"/>
        <v>2.0784930001127577E-4</v>
      </c>
      <c r="N48" s="27">
        <f t="shared" ca="1" si="12"/>
        <v>-1.4449355999999938</v>
      </c>
      <c r="O48" s="27">
        <f t="shared" ca="1" si="12"/>
        <v>-0.22708000000000084</v>
      </c>
      <c r="P48" s="27">
        <f t="shared" ca="1" si="12"/>
        <v>1.2751472999639191E-4</v>
      </c>
      <c r="Q48" s="27">
        <f t="shared" ca="1" si="12"/>
        <v>1.5995259998646816E-4</v>
      </c>
      <c r="R48" s="27">
        <f t="shared" ca="1" si="12"/>
        <v>1.8378960000120514E-4</v>
      </c>
      <c r="S48" s="27">
        <f t="shared" ca="1" si="12"/>
        <v>0.11014366099999506</v>
      </c>
      <c r="T48" s="27">
        <f t="shared" ca="1" si="12"/>
        <v>0.31730050000000176</v>
      </c>
      <c r="U48" s="27">
        <f t="shared" ca="1" si="12"/>
        <v>-8.6671160000000071</v>
      </c>
      <c r="V48" s="27">
        <f t="shared" ca="1" si="12"/>
        <v>-36.906753999999978</v>
      </c>
      <c r="W48" s="27">
        <f t="shared" ca="1" si="12"/>
        <v>-6.9990750000000901</v>
      </c>
      <c r="X48" s="27">
        <f t="shared" ca="1" si="12"/>
        <v>1.534254999999888</v>
      </c>
      <c r="Y48" s="27">
        <f t="shared" ca="1" si="13"/>
        <v>3.8516500000000065</v>
      </c>
      <c r="Z48" s="27">
        <f t="shared" ca="1" si="13"/>
        <v>-5.9970000000987511E-2</v>
      </c>
      <c r="AA48" s="27">
        <f t="shared" ca="1" si="13"/>
        <v>0</v>
      </c>
      <c r="AB48" s="27">
        <f t="shared" ca="1" si="13"/>
        <v>0</v>
      </c>
      <c r="AC48" s="27">
        <f t="shared" ca="1" si="13"/>
        <v>0</v>
      </c>
      <c r="AD48" s="27">
        <f t="shared" ca="1" si="13"/>
        <v>0</v>
      </c>
      <c r="AE48" s="27">
        <f t="shared" ca="1" si="13"/>
        <v>0</v>
      </c>
      <c r="AF48" s="27">
        <f t="shared" ca="1" si="13"/>
        <v>0</v>
      </c>
      <c r="AG48" s="27">
        <f t="shared" ca="1" si="13"/>
        <v>0</v>
      </c>
    </row>
    <row r="49" spans="8:33" x14ac:dyDescent="0.35">
      <c r="H49" s="21" t="s">
        <v>63</v>
      </c>
      <c r="I49" s="27">
        <f t="shared" ca="1" si="12"/>
        <v>-13.490256902802798</v>
      </c>
      <c r="J49" s="27">
        <f t="shared" ca="1" si="12"/>
        <v>-22.489453920788208</v>
      </c>
      <c r="K49" s="27">
        <f t="shared" ca="1" si="12"/>
        <v>-14.014663310650178</v>
      </c>
      <c r="L49" s="27">
        <f t="shared" ca="1" si="12"/>
        <v>-31.22742878398509</v>
      </c>
      <c r="M49" s="27">
        <f t="shared" ca="1" si="12"/>
        <v>-21.030011256450962</v>
      </c>
      <c r="N49" s="27">
        <f t="shared" ca="1" si="12"/>
        <v>-5.6657908488759716</v>
      </c>
      <c r="O49" s="27">
        <f t="shared" ca="1" si="12"/>
        <v>-6.7403402633349856</v>
      </c>
      <c r="P49" s="27">
        <f t="shared" ca="1" si="12"/>
        <v>4.887313108987712E-3</v>
      </c>
      <c r="Q49" s="27">
        <f t="shared" ca="1" si="12"/>
        <v>-0.95306450754999983</v>
      </c>
      <c r="R49" s="27">
        <f t="shared" ca="1" si="12"/>
        <v>-7.2592522576590142</v>
      </c>
      <c r="S49" s="27">
        <f t="shared" ca="1" si="12"/>
        <v>-7.540943224829995</v>
      </c>
      <c r="T49" s="27">
        <f t="shared" ca="1" si="12"/>
        <v>-9.0476665533589937</v>
      </c>
      <c r="U49" s="27">
        <f t="shared" ca="1" si="12"/>
        <v>-14.280355612670945</v>
      </c>
      <c r="V49" s="27">
        <f t="shared" ca="1" si="12"/>
        <v>-19.449008771210032</v>
      </c>
      <c r="W49" s="27">
        <f t="shared" ca="1" si="12"/>
        <v>1.563670688640002</v>
      </c>
      <c r="X49" s="27">
        <f t="shared" ca="1" si="12"/>
        <v>-2.7177392416900545</v>
      </c>
      <c r="Y49" s="27">
        <f t="shared" ca="1" si="13"/>
        <v>1.8459907637799233</v>
      </c>
      <c r="Z49" s="27">
        <f t="shared" ca="1" si="13"/>
        <v>3.3769174799590473</v>
      </c>
      <c r="AA49" s="27">
        <f t="shared" ca="1" si="13"/>
        <v>3.9649448915498624</v>
      </c>
      <c r="AB49" s="27">
        <f t="shared" ca="1" si="13"/>
        <v>21.35605077047785</v>
      </c>
      <c r="AC49" s="27">
        <f t="shared" ca="1" si="13"/>
        <v>1.1662143939911402</v>
      </c>
      <c r="AD49" s="27">
        <f t="shared" ca="1" si="13"/>
        <v>14.751834068509993</v>
      </c>
      <c r="AE49" s="27">
        <f t="shared" ca="1" si="13"/>
        <v>2.8148672106083268</v>
      </c>
      <c r="AF49" s="27">
        <f t="shared" ca="1" si="13"/>
        <v>-3.8340844093999067</v>
      </c>
      <c r="AG49" s="27">
        <f t="shared" ca="1" si="13"/>
        <v>3.9536091874600743</v>
      </c>
    </row>
    <row r="50" spans="8:33" x14ac:dyDescent="0.35">
      <c r="H50" s="21" t="s">
        <v>62</v>
      </c>
      <c r="I50" s="27">
        <f t="shared" ca="1" si="12"/>
        <v>-2.0455555000007735</v>
      </c>
      <c r="J50" s="27">
        <f t="shared" ca="1" si="12"/>
        <v>-13.177547299997968</v>
      </c>
      <c r="K50" s="27">
        <f t="shared" ca="1" si="12"/>
        <v>-8.8907415999947261</v>
      </c>
      <c r="L50" s="27">
        <f t="shared" ca="1" si="12"/>
        <v>5.0684180999960518</v>
      </c>
      <c r="M50" s="27">
        <f t="shared" ca="1" si="12"/>
        <v>13.310633000000962</v>
      </c>
      <c r="N50" s="27">
        <f t="shared" ca="1" si="12"/>
        <v>-13.820472999997946</v>
      </c>
      <c r="O50" s="27">
        <f t="shared" ca="1" si="12"/>
        <v>-11.001329099999566</v>
      </c>
      <c r="P50" s="27">
        <f t="shared" ca="1" si="12"/>
        <v>-4.5571710000003804</v>
      </c>
      <c r="Q50" s="27">
        <f t="shared" ca="1" si="12"/>
        <v>-0.6026540000057139</v>
      </c>
      <c r="R50" s="27">
        <f t="shared" ca="1" si="12"/>
        <v>40.468170000001919</v>
      </c>
      <c r="S50" s="27">
        <f t="shared" ca="1" si="12"/>
        <v>5.5792340000007243</v>
      </c>
      <c r="T50" s="27">
        <f t="shared" ca="1" si="12"/>
        <v>-14.281093999994482</v>
      </c>
      <c r="U50" s="27">
        <f t="shared" ca="1" si="12"/>
        <v>11.164455000000089</v>
      </c>
      <c r="V50" s="27">
        <f t="shared" ca="1" si="12"/>
        <v>10.83661199999915</v>
      </c>
      <c r="W50" s="27">
        <f t="shared" ca="1" si="12"/>
        <v>-51.354515999999421</v>
      </c>
      <c r="X50" s="27">
        <f t="shared" ca="1" si="12"/>
        <v>-51.379906000012852</v>
      </c>
      <c r="Y50" s="27">
        <f t="shared" ca="1" si="13"/>
        <v>0.97409999999945285</v>
      </c>
      <c r="Z50" s="27">
        <f t="shared" ca="1" si="13"/>
        <v>-4.244658999999956</v>
      </c>
      <c r="AA50" s="27">
        <f t="shared" ca="1" si="13"/>
        <v>-4.9902879999990546</v>
      </c>
      <c r="AB50" s="27">
        <f t="shared" ca="1" si="13"/>
        <v>4.0474909999938973</v>
      </c>
      <c r="AC50" s="27">
        <f t="shared" ca="1" si="13"/>
        <v>-11.211229000002277</v>
      </c>
      <c r="AD50" s="27">
        <f t="shared" ca="1" si="13"/>
        <v>7.8438450000030571</v>
      </c>
      <c r="AE50" s="27">
        <f t="shared" ca="1" si="13"/>
        <v>-4.4592840000004799</v>
      </c>
      <c r="AF50" s="27">
        <f t="shared" ca="1" si="13"/>
        <v>7.4214580000007118</v>
      </c>
      <c r="AG50" s="27">
        <f t="shared" ca="1" si="13"/>
        <v>3.5594500000024709</v>
      </c>
    </row>
    <row r="51" spans="8:33" x14ac:dyDescent="0.35">
      <c r="H51" s="21" t="s">
        <v>66</v>
      </c>
      <c r="I51" s="27">
        <f t="shared" ca="1" si="12"/>
        <v>0.81506300000182819</v>
      </c>
      <c r="J51" s="27">
        <f t="shared" ca="1" si="12"/>
        <v>-139.7093770277861</v>
      </c>
      <c r="K51" s="27">
        <f t="shared" ca="1" si="12"/>
        <v>-148.03803734531539</v>
      </c>
      <c r="L51" s="27">
        <f t="shared" ca="1" si="12"/>
        <v>319.45617672522349</v>
      </c>
      <c r="M51" s="27">
        <f t="shared" ca="1" si="12"/>
        <v>392.83638943622645</v>
      </c>
      <c r="N51" s="27">
        <f t="shared" ca="1" si="12"/>
        <v>620.22797763085691</v>
      </c>
      <c r="O51" s="27">
        <f t="shared" ca="1" si="12"/>
        <v>820.06155067263171</v>
      </c>
      <c r="P51" s="27">
        <f t="shared" ca="1" si="12"/>
        <v>872.61086736118887</v>
      </c>
      <c r="Q51" s="27">
        <f t="shared" ca="1" si="12"/>
        <v>1491.611969662903</v>
      </c>
      <c r="R51" s="27">
        <f t="shared" ca="1" si="12"/>
        <v>668.68178823363269</v>
      </c>
      <c r="S51" s="27">
        <f t="shared" ca="1" si="12"/>
        <v>580.15024863609869</v>
      </c>
      <c r="T51" s="27">
        <f t="shared" ca="1" si="12"/>
        <v>1003.3356775478169</v>
      </c>
      <c r="U51" s="27">
        <f t="shared" ca="1" si="12"/>
        <v>1208.9685489024268</v>
      </c>
      <c r="V51" s="27">
        <f t="shared" ca="1" si="12"/>
        <v>1100.9478391565644</v>
      </c>
      <c r="W51" s="27">
        <f t="shared" ca="1" si="12"/>
        <v>355.62130659722607</v>
      </c>
      <c r="X51" s="27">
        <f t="shared" ca="1" si="12"/>
        <v>309.52714303361427</v>
      </c>
      <c r="Y51" s="27">
        <f t="shared" ca="1" si="13"/>
        <v>461.84635433289804</v>
      </c>
      <c r="Z51" s="27">
        <f t="shared" ca="1" si="13"/>
        <v>447.52712003412307</v>
      </c>
      <c r="AA51" s="27">
        <f t="shared" ca="1" si="13"/>
        <v>553.95066744809446</v>
      </c>
      <c r="AB51" s="27">
        <f t="shared" ca="1" si="13"/>
        <v>405.73286425911647</v>
      </c>
      <c r="AC51" s="27">
        <f t="shared" ca="1" si="13"/>
        <v>-524.07337177844602</v>
      </c>
      <c r="AD51" s="27">
        <f t="shared" ca="1" si="13"/>
        <v>-240.83535562909674</v>
      </c>
      <c r="AE51" s="27">
        <f t="shared" ca="1" si="13"/>
        <v>-146.53861673170468</v>
      </c>
      <c r="AF51" s="27">
        <f t="shared" ca="1" si="13"/>
        <v>-114.58311850189057</v>
      </c>
      <c r="AG51" s="27">
        <f t="shared" ca="1" si="13"/>
        <v>-109.81933688929712</v>
      </c>
    </row>
    <row r="52" spans="8:33" x14ac:dyDescent="0.35">
      <c r="H52" s="21" t="s">
        <v>65</v>
      </c>
      <c r="I52" s="27">
        <f t="shared" ca="1" si="12"/>
        <v>-85.805562560199178</v>
      </c>
      <c r="J52" s="27">
        <f t="shared" ca="1" si="12"/>
        <v>-88.016798589811515</v>
      </c>
      <c r="K52" s="27">
        <f t="shared" ca="1" si="12"/>
        <v>-83.380135077026353</v>
      </c>
      <c r="L52" s="27">
        <f t="shared" ca="1" si="12"/>
        <v>-287.13616202253252</v>
      </c>
      <c r="M52" s="27">
        <f t="shared" ca="1" si="12"/>
        <v>-146.12723775385894</v>
      </c>
      <c r="N52" s="27">
        <f t="shared" ca="1" si="12"/>
        <v>-861.41291658401315</v>
      </c>
      <c r="O52" s="27">
        <f t="shared" ca="1" si="12"/>
        <v>-894.1600190727986</v>
      </c>
      <c r="P52" s="27">
        <f t="shared" ca="1" si="12"/>
        <v>-1010.1340721839952</v>
      </c>
      <c r="Q52" s="27">
        <f t="shared" ca="1" si="12"/>
        <v>-1360.6387302843941</v>
      </c>
      <c r="R52" s="27">
        <f t="shared" ca="1" si="12"/>
        <v>101.52042598510889</v>
      </c>
      <c r="S52" s="27">
        <f t="shared" ca="1" si="12"/>
        <v>118.17172766779549</v>
      </c>
      <c r="T52" s="27">
        <f t="shared" ca="1" si="12"/>
        <v>-678.84446271868364</v>
      </c>
      <c r="U52" s="27">
        <f t="shared" ca="1" si="12"/>
        <v>-695.53511198259366</v>
      </c>
      <c r="V52" s="27">
        <f t="shared" ca="1" si="12"/>
        <v>-738.06012064611423</v>
      </c>
      <c r="W52" s="27">
        <f t="shared" ca="1" si="12"/>
        <v>-721.73619722130388</v>
      </c>
      <c r="X52" s="27">
        <f t="shared" ca="1" si="12"/>
        <v>-728.22383196299779</v>
      </c>
      <c r="Y52" s="27">
        <f t="shared" ca="1" si="13"/>
        <v>-660.63682373089978</v>
      </c>
      <c r="Z52" s="27">
        <f t="shared" ca="1" si="13"/>
        <v>-663.19838695919316</v>
      </c>
      <c r="AA52" s="27">
        <f t="shared" ca="1" si="13"/>
        <v>-719.58783318840142</v>
      </c>
      <c r="AB52" s="27">
        <f t="shared" ca="1" si="13"/>
        <v>-589.34699708863627</v>
      </c>
      <c r="AC52" s="27">
        <f t="shared" ca="1" si="13"/>
        <v>519.65124220112921</v>
      </c>
      <c r="AD52" s="27">
        <f t="shared" ca="1" si="13"/>
        <v>159.79622832611494</v>
      </c>
      <c r="AE52" s="27">
        <f t="shared" ca="1" si="13"/>
        <v>90.008747250714805</v>
      </c>
      <c r="AF52" s="27">
        <f t="shared" ca="1" si="13"/>
        <v>76.817755637719529</v>
      </c>
      <c r="AG52" s="27">
        <f t="shared" ca="1" si="13"/>
        <v>57.905564259272069</v>
      </c>
    </row>
    <row r="53" spans="8:33" x14ac:dyDescent="0.35">
      <c r="H53" s="21" t="s">
        <v>34</v>
      </c>
      <c r="I53" s="27">
        <f t="shared" ca="1" si="12"/>
        <v>-0.2225710021001035</v>
      </c>
      <c r="J53" s="27">
        <f t="shared" ca="1" si="12"/>
        <v>-0.78030909690002659</v>
      </c>
      <c r="K53" s="27">
        <f t="shared" ca="1" si="12"/>
        <v>-0.82814008840003339</v>
      </c>
      <c r="L53" s="27">
        <f t="shared" ca="1" si="12"/>
        <v>-2.7847871284000689</v>
      </c>
      <c r="M53" s="27">
        <f t="shared" ca="1" si="12"/>
        <v>-2.8893807154000513</v>
      </c>
      <c r="N53" s="27">
        <f t="shared" ca="1" si="12"/>
        <v>-317.47121988800063</v>
      </c>
      <c r="O53" s="27">
        <f t="shared" ca="1" si="12"/>
        <v>-246.55704241700096</v>
      </c>
      <c r="P53" s="27">
        <f t="shared" ca="1" si="12"/>
        <v>-240.18043530899922</v>
      </c>
      <c r="Q53" s="27">
        <f t="shared" ca="1" si="12"/>
        <v>-245.68630304500221</v>
      </c>
      <c r="R53" s="27">
        <f t="shared" ca="1" si="12"/>
        <v>-162.73405822200129</v>
      </c>
      <c r="S53" s="27">
        <f t="shared" ca="1" si="12"/>
        <v>-138.58447456599879</v>
      </c>
      <c r="T53" s="27">
        <f t="shared" ca="1" si="12"/>
        <v>-155.429043860001</v>
      </c>
      <c r="U53" s="27">
        <f t="shared" ca="1" si="12"/>
        <v>-167.47368337800071</v>
      </c>
      <c r="V53" s="27">
        <f t="shared" ca="1" si="12"/>
        <v>-148.29306782099684</v>
      </c>
      <c r="W53" s="27">
        <f t="shared" ca="1" si="12"/>
        <v>-288.95343314000093</v>
      </c>
      <c r="X53" s="27">
        <f t="shared" ca="1" si="12"/>
        <v>-277.76375127500069</v>
      </c>
      <c r="Y53" s="27">
        <f t="shared" ca="1" si="13"/>
        <v>-262.69208052799968</v>
      </c>
      <c r="Z53" s="27">
        <f t="shared" ca="1" si="13"/>
        <v>-256.90034782300063</v>
      </c>
      <c r="AA53" s="27">
        <f t="shared" ca="1" si="13"/>
        <v>-265.51057321400003</v>
      </c>
      <c r="AB53" s="27">
        <f t="shared" ca="1" si="13"/>
        <v>-234.56914936900012</v>
      </c>
      <c r="AC53" s="27">
        <f t="shared" ca="1" si="13"/>
        <v>-223.38878733000001</v>
      </c>
      <c r="AD53" s="27">
        <f t="shared" ca="1" si="13"/>
        <v>-219.10143746399899</v>
      </c>
      <c r="AE53" s="27">
        <f t="shared" ca="1" si="13"/>
        <v>-233.19711708700015</v>
      </c>
      <c r="AF53" s="27">
        <f t="shared" ca="1" si="13"/>
        <v>-217.30618777399832</v>
      </c>
      <c r="AG53" s="27">
        <f t="shared" ca="1" si="13"/>
        <v>-243.07494937400133</v>
      </c>
    </row>
    <row r="54" spans="8:33" x14ac:dyDescent="0.35">
      <c r="H54" s="21" t="s">
        <v>70</v>
      </c>
      <c r="I54" s="27">
        <f t="shared" ca="1" si="12"/>
        <v>-0.50361930000010346</v>
      </c>
      <c r="J54" s="27">
        <f t="shared" ca="1" si="12"/>
        <v>-7.3296979999998939</v>
      </c>
      <c r="K54" s="27">
        <f t="shared" ca="1" si="12"/>
        <v>-5.3652539999999362</v>
      </c>
      <c r="L54" s="27">
        <f t="shared" ca="1" si="12"/>
        <v>-3.2321301381989542</v>
      </c>
      <c r="M54" s="27">
        <f t="shared" ca="1" si="12"/>
        <v>135.30836542429824</v>
      </c>
      <c r="N54" s="27">
        <f t="shared" ca="1" si="12"/>
        <v>4.0485574368976813</v>
      </c>
      <c r="O54" s="27">
        <f t="shared" ca="1" si="12"/>
        <v>2.8159961799929079</v>
      </c>
      <c r="P54" s="27">
        <f t="shared" ca="1" si="12"/>
        <v>13.824940278000213</v>
      </c>
      <c r="Q54" s="27">
        <f t="shared" ca="1" si="12"/>
        <v>90.154731743999946</v>
      </c>
      <c r="R54" s="27">
        <f t="shared" ca="1" si="12"/>
        <v>197.61937117499929</v>
      </c>
      <c r="S54" s="27">
        <f t="shared" ca="1" si="12"/>
        <v>84.836159092000344</v>
      </c>
      <c r="T54" s="27">
        <f t="shared" ca="1" si="12"/>
        <v>-50.126719427999888</v>
      </c>
      <c r="U54" s="27">
        <f t="shared" ca="1" si="12"/>
        <v>2.2546824009987176</v>
      </c>
      <c r="V54" s="27">
        <f t="shared" ca="1" si="12"/>
        <v>-46.863127122000151</v>
      </c>
      <c r="W54" s="27">
        <f t="shared" ca="1" si="12"/>
        <v>-324.79270555800213</v>
      </c>
      <c r="X54" s="27">
        <f t="shared" ca="1" si="12"/>
        <v>-286.51073160200121</v>
      </c>
      <c r="Y54" s="27">
        <f t="shared" ca="1" si="13"/>
        <v>-54.177183879999575</v>
      </c>
      <c r="Z54" s="27">
        <f t="shared" ca="1" si="13"/>
        <v>-92.084177198998077</v>
      </c>
      <c r="AA54" s="27">
        <f t="shared" ca="1" si="13"/>
        <v>-42.728653655001835</v>
      </c>
      <c r="AB54" s="27">
        <f t="shared" ca="1" si="13"/>
        <v>-48.869461096001032</v>
      </c>
      <c r="AC54" s="27">
        <f t="shared" ca="1" si="13"/>
        <v>320.91607513501003</v>
      </c>
      <c r="AD54" s="27">
        <f t="shared" ca="1" si="13"/>
        <v>82.186972024001079</v>
      </c>
      <c r="AE54" s="27">
        <f t="shared" ca="1" si="13"/>
        <v>120.18833970201013</v>
      </c>
      <c r="AF54" s="27">
        <f t="shared" ca="1" si="13"/>
        <v>99.144257386011304</v>
      </c>
      <c r="AG54" s="27">
        <f t="shared" ca="1" si="13"/>
        <v>136.4928757259986</v>
      </c>
    </row>
    <row r="55" spans="8:33" x14ac:dyDescent="0.35">
      <c r="H55" s="21" t="s">
        <v>52</v>
      </c>
      <c r="I55" s="27">
        <f t="shared" ca="1" si="12"/>
        <v>-1.5751572399998679</v>
      </c>
      <c r="J55" s="27">
        <f t="shared" ca="1" si="12"/>
        <v>-2.5551131800009443</v>
      </c>
      <c r="K55" s="27">
        <f t="shared" ca="1" si="12"/>
        <v>-4.2240513000000419</v>
      </c>
      <c r="L55" s="27">
        <f t="shared" ca="1" si="12"/>
        <v>-2.2702936000002865</v>
      </c>
      <c r="M55" s="27">
        <f t="shared" ca="1" si="12"/>
        <v>-2.517888510000148</v>
      </c>
      <c r="N55" s="27">
        <f t="shared" ca="1" si="12"/>
        <v>4.0762392000001455</v>
      </c>
      <c r="O55" s="27">
        <f t="shared" ca="1" si="12"/>
        <v>4.6283985799991569</v>
      </c>
      <c r="P55" s="27">
        <f t="shared" ca="1" si="12"/>
        <v>-4.4291253999999753</v>
      </c>
      <c r="Q55" s="27">
        <f t="shared" ca="1" si="12"/>
        <v>-15.753054700000121</v>
      </c>
      <c r="R55" s="27">
        <f t="shared" ca="1" si="12"/>
        <v>17.265175199999248</v>
      </c>
      <c r="S55" s="27">
        <f t="shared" ca="1" si="12"/>
        <v>22.426316999999017</v>
      </c>
      <c r="T55" s="27">
        <f t="shared" ca="1" si="12"/>
        <v>23.185206699999981</v>
      </c>
      <c r="U55" s="27">
        <f t="shared" ca="1" si="12"/>
        <v>15.161698100000194</v>
      </c>
      <c r="V55" s="27">
        <f t="shared" ca="1" si="12"/>
        <v>10.878621400000611</v>
      </c>
      <c r="W55" s="27">
        <f t="shared" ca="1" si="12"/>
        <v>7.7290870000001632</v>
      </c>
      <c r="X55" s="27">
        <f t="shared" ca="1" si="12"/>
        <v>-1.2611710000096537</v>
      </c>
      <c r="Y55" s="27">
        <f t="shared" ca="1" si="13"/>
        <v>3.6180805000017244</v>
      </c>
      <c r="Z55" s="27">
        <f t="shared" ca="1" si="13"/>
        <v>-4.3717299999993884</v>
      </c>
      <c r="AA55" s="27">
        <f t="shared" ca="1" si="13"/>
        <v>-1.9929425000000265</v>
      </c>
      <c r="AB55" s="27">
        <f t="shared" ca="1" si="13"/>
        <v>-7.874953000000005</v>
      </c>
      <c r="AC55" s="27">
        <f t="shared" ca="1" si="13"/>
        <v>20.270320999999512</v>
      </c>
      <c r="AD55" s="27">
        <f t="shared" ca="1" si="13"/>
        <v>23.264242999998714</v>
      </c>
      <c r="AE55" s="27">
        <f t="shared" ca="1" si="13"/>
        <v>8.8553074999990713</v>
      </c>
      <c r="AF55" s="27">
        <f t="shared" ca="1" si="13"/>
        <v>14.772597999998652</v>
      </c>
      <c r="AG55" s="27">
        <f t="shared" ca="1" si="13"/>
        <v>15.983635000001414</v>
      </c>
    </row>
    <row r="57" spans="8:33" x14ac:dyDescent="0.35">
      <c r="H57" s="21" t="s">
        <v>67</v>
      </c>
      <c r="I57" s="27">
        <f t="shared" ref="I57:X59" ca="1" si="14">-SUMIFS(OFFSET(INDIRECT("'"&amp;$E$1 &amp; "_Generation'!C:C"), 0, I$1), INDIRECT("'"&amp;$E$1 &amp; "_Generation'!B:B"),$H57, INDIRECT("'"&amp;$E$1 &amp; "_Generation'!A:A"),$B$42) + SUMIFS(OFFSET(INDIRECT("'"&amp;$C$1 &amp; "_Generation'!C:C"), 0, I$1), INDIRECT("'"&amp;$C$1 &amp; "_Generation'!B:B"),$H57, INDIRECT("'"&amp;$C$1 &amp; "_Generation'!A:A"),$B$42)</f>
        <v>-0.2747786529998848</v>
      </c>
      <c r="J57" s="27">
        <f t="shared" ca="1" si="14"/>
        <v>-0.9633370091999609</v>
      </c>
      <c r="K57" s="27">
        <f t="shared" ca="1" si="14"/>
        <v>-1.0224057557998947</v>
      </c>
      <c r="L57" s="27">
        <f t="shared" ca="1" si="14"/>
        <v>-3.4376010463000739</v>
      </c>
      <c r="M57" s="27">
        <f t="shared" ca="1" si="14"/>
        <v>-3.5771118218001163</v>
      </c>
      <c r="N57" s="27">
        <f t="shared" ca="1" si="14"/>
        <v>-391.93010695499925</v>
      </c>
      <c r="O57" s="27">
        <f t="shared" ca="1" si="14"/>
        <v>-304.73927856999944</v>
      </c>
      <c r="P57" s="27">
        <f t="shared" ca="1" si="14"/>
        <v>-296.17106428799889</v>
      </c>
      <c r="Q57" s="27">
        <f t="shared" ca="1" si="14"/>
        <v>-303.97896314000172</v>
      </c>
      <c r="R57" s="27">
        <f t="shared" ca="1" si="14"/>
        <v>-200.37891251699875</v>
      </c>
      <c r="S57" s="27">
        <f t="shared" ca="1" si="14"/>
        <v>-171.92378337900118</v>
      </c>
      <c r="T57" s="27">
        <f t="shared" ca="1" si="14"/>
        <v>-190.88633980100349</v>
      </c>
      <c r="U57" s="27">
        <f t="shared" ca="1" si="14"/>
        <v>-207.08724567799982</v>
      </c>
      <c r="V57" s="27">
        <f t="shared" ca="1" si="14"/>
        <v>-183.0207471240019</v>
      </c>
      <c r="W57" s="27">
        <f t="shared" ca="1" si="14"/>
        <v>-356.49343230999875</v>
      </c>
      <c r="X57" s="27">
        <f t="shared" ca="1" si="14"/>
        <v>-342.91787004800062</v>
      </c>
      <c r="Y57" s="27">
        <f t="shared" ref="Y57:AG59" ca="1" si="15">-SUMIFS(OFFSET(INDIRECT("'"&amp;$E$1 &amp; "_Generation'!C:C"), 0, Y$1), INDIRECT("'"&amp;$E$1 &amp; "_Generation'!B:B"),$H57, INDIRECT("'"&amp;$E$1 &amp; "_Generation'!A:A"),$B$42) + SUMIFS(OFFSET(INDIRECT("'"&amp;$C$1 &amp; "_Generation'!C:C"), 0, Y$1), INDIRECT("'"&amp;$C$1 &amp; "_Generation'!B:B"),$H57, INDIRECT("'"&amp;$C$1 &amp; "_Generation'!A:A"),$B$42)</f>
        <v>-325.2612683260013</v>
      </c>
      <c r="Z57" s="27">
        <f t="shared" ca="1" si="15"/>
        <v>-316.47070873500161</v>
      </c>
      <c r="AA57" s="27">
        <f t="shared" ca="1" si="15"/>
        <v>-327.53079980999973</v>
      </c>
      <c r="AB57" s="27">
        <f t="shared" ca="1" si="15"/>
        <v>-290.59163468999941</v>
      </c>
      <c r="AC57" s="27">
        <f t="shared" ca="1" si="15"/>
        <v>-275.16717163999783</v>
      </c>
      <c r="AD57" s="27">
        <f t="shared" ca="1" si="15"/>
        <v>-271.26309317000232</v>
      </c>
      <c r="AE57" s="27">
        <f t="shared" ca="1" si="15"/>
        <v>-286.75148060399988</v>
      </c>
      <c r="AF57" s="27">
        <f t="shared" ca="1" si="15"/>
        <v>-268.3644798860023</v>
      </c>
      <c r="AG57" s="27">
        <f t="shared" ca="1" si="15"/>
        <v>-300.00735303000147</v>
      </c>
    </row>
    <row r="58" spans="8:33" x14ac:dyDescent="0.35">
      <c r="H58" s="21" t="s">
        <v>69</v>
      </c>
      <c r="I58" s="27">
        <f t="shared" ca="1" si="14"/>
        <v>-3.3418788999998981</v>
      </c>
      <c r="J58" s="27">
        <f t="shared" ca="1" si="14"/>
        <v>-25.584853000000976</v>
      </c>
      <c r="K58" s="27">
        <f t="shared" ca="1" si="14"/>
        <v>-20.704525000000103</v>
      </c>
      <c r="L58" s="27">
        <f t="shared" ca="1" si="14"/>
        <v>2.2608463309009039</v>
      </c>
      <c r="M58" s="27">
        <f t="shared" ca="1" si="14"/>
        <v>194.14998843979993</v>
      </c>
      <c r="N58" s="27">
        <f t="shared" ca="1" si="14"/>
        <v>-12.90001362700059</v>
      </c>
      <c r="O58" s="27">
        <f t="shared" ca="1" si="14"/>
        <v>-14.072059234000335</v>
      </c>
      <c r="P58" s="27">
        <f t="shared" ca="1" si="14"/>
        <v>-31.13934793899989</v>
      </c>
      <c r="Q58" s="27">
        <f t="shared" ca="1" si="14"/>
        <v>95.751277949987525</v>
      </c>
      <c r="R58" s="27">
        <f t="shared" ca="1" si="14"/>
        <v>351.86645366700031</v>
      </c>
      <c r="S58" s="27">
        <f t="shared" ca="1" si="14"/>
        <v>90.869785644989861</v>
      </c>
      <c r="T58" s="27">
        <f t="shared" ca="1" si="14"/>
        <v>-44.953432817001158</v>
      </c>
      <c r="U58" s="27">
        <f t="shared" ca="1" si="14"/>
        <v>38.834218313000747</v>
      </c>
      <c r="V58" s="27">
        <f t="shared" ca="1" si="14"/>
        <v>-38.030347137997524</v>
      </c>
      <c r="W58" s="27">
        <f t="shared" ca="1" si="14"/>
        <v>-482.62019165600941</v>
      </c>
      <c r="X58" s="27">
        <f t="shared" ca="1" si="14"/>
        <v>-428.04704419099835</v>
      </c>
      <c r="Y58" s="27">
        <f t="shared" ca="1" si="15"/>
        <v>-72.494571543997154</v>
      </c>
      <c r="Z58" s="27">
        <f t="shared" ca="1" si="15"/>
        <v>-133.95592858899727</v>
      </c>
      <c r="AA58" s="27">
        <f t="shared" ca="1" si="15"/>
        <v>-46.574199365997629</v>
      </c>
      <c r="AB58" s="27">
        <f t="shared" ca="1" si="15"/>
        <v>-58.410528464009985</v>
      </c>
      <c r="AC58" s="27">
        <f t="shared" ca="1" si="15"/>
        <v>385.42232214299293</v>
      </c>
      <c r="AD58" s="27">
        <f t="shared" ca="1" si="15"/>
        <v>120.24988660899908</v>
      </c>
      <c r="AE58" s="27">
        <f t="shared" ca="1" si="15"/>
        <v>137.72138586799338</v>
      </c>
      <c r="AF58" s="27">
        <f t="shared" ca="1" si="15"/>
        <v>136.39559867000571</v>
      </c>
      <c r="AG58" s="27">
        <f t="shared" ca="1" si="15"/>
        <v>176.05761393400462</v>
      </c>
    </row>
    <row r="59" spans="8:33" x14ac:dyDescent="0.35">
      <c r="H59" s="21" t="s">
        <v>72</v>
      </c>
      <c r="I59" s="27">
        <f t="shared" ca="1" si="14"/>
        <v>-1.8531263600000898</v>
      </c>
      <c r="J59" s="27">
        <f t="shared" ca="1" si="14"/>
        <v>-3.0060362299999497</v>
      </c>
      <c r="K59" s="27">
        <f t="shared" ca="1" si="14"/>
        <v>-4.9694271000009849</v>
      </c>
      <c r="L59" s="27">
        <f t="shared" ca="1" si="14"/>
        <v>-2.6708244000026298</v>
      </c>
      <c r="M59" s="27">
        <f t="shared" ca="1" si="14"/>
        <v>-2.9622334400010004</v>
      </c>
      <c r="N59" s="27">
        <f t="shared" ca="1" si="14"/>
        <v>4.7955561000003399</v>
      </c>
      <c r="O59" s="27">
        <f t="shared" ca="1" si="14"/>
        <v>5.4451403299990488</v>
      </c>
      <c r="P59" s="27">
        <f t="shared" ca="1" si="14"/>
        <v>-5.2105990000009115</v>
      </c>
      <c r="Q59" s="27">
        <f t="shared" ca="1" si="14"/>
        <v>-18.532908800002588</v>
      </c>
      <c r="R59" s="27">
        <f t="shared" ca="1" si="14"/>
        <v>20.312092700000449</v>
      </c>
      <c r="S59" s="27">
        <f t="shared" ca="1" si="14"/>
        <v>26.383796900000561</v>
      </c>
      <c r="T59" s="27">
        <f t="shared" ca="1" si="14"/>
        <v>27.276673999996547</v>
      </c>
      <c r="U59" s="27">
        <f t="shared" ca="1" si="14"/>
        <v>17.837286999999833</v>
      </c>
      <c r="V59" s="27">
        <f t="shared" ca="1" si="14"/>
        <v>12.79834400000027</v>
      </c>
      <c r="W59" s="27">
        <f t="shared" ca="1" si="14"/>
        <v>9.0930249999996704</v>
      </c>
      <c r="X59" s="27">
        <f t="shared" ca="1" si="14"/>
        <v>-1.4836999999997715</v>
      </c>
      <c r="Y59" s="27">
        <f t="shared" ca="1" si="15"/>
        <v>4.256539999999859</v>
      </c>
      <c r="Z59" s="27">
        <f t="shared" ca="1" si="15"/>
        <v>-5.1431160000011005</v>
      </c>
      <c r="AA59" s="27">
        <f t="shared" ca="1" si="15"/>
        <v>-2.3447329999999056</v>
      </c>
      <c r="AB59" s="27">
        <f t="shared" ca="1" si="15"/>
        <v>-9.2646770000001197</v>
      </c>
      <c r="AC59" s="27">
        <f t="shared" ca="1" si="15"/>
        <v>23.847470500000782</v>
      </c>
      <c r="AD59" s="27">
        <f t="shared" ca="1" si="15"/>
        <v>27.369487500000105</v>
      </c>
      <c r="AE59" s="27">
        <f t="shared" ca="1" si="15"/>
        <v>10.417738000000099</v>
      </c>
      <c r="AF59" s="27">
        <f t="shared" ca="1" si="15"/>
        <v>17.379131999999117</v>
      </c>
      <c r="AG59" s="27">
        <f t="shared" ca="1" si="15"/>
        <v>18.804198000000724</v>
      </c>
    </row>
    <row r="61" spans="8:33" x14ac:dyDescent="0.35">
      <c r="H61" s="28" t="s">
        <v>154</v>
      </c>
      <c r="I61" s="28"/>
    </row>
  </sheetData>
  <dataConsolidate/>
  <dataValidations count="1">
    <dataValidation type="list" allowBlank="1" showInputMessage="1" showErrorMessage="1" sqref="B4 B21 B42" xr:uid="{00000000-0002-0000-0400-000000000000}">
      <formula1>"NEM,NSW1,QLD1,VIC1,SA1,TAS1"</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188736"/>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115</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2">
        <v>0.53039230998670317</v>
      </c>
      <c r="D6" s="32">
        <v>0.38810615646941021</v>
      </c>
      <c r="E6" s="32">
        <v>0.40023986889942825</v>
      </c>
      <c r="F6" s="32">
        <v>0.40448836738984784</v>
      </c>
      <c r="G6" s="32">
        <v>0.37518407378337337</v>
      </c>
      <c r="H6" s="32">
        <v>0.31336662307147711</v>
      </c>
      <c r="I6" s="32">
        <v>0.31658049436038982</v>
      </c>
      <c r="J6" s="32">
        <v>0.32465989297336018</v>
      </c>
      <c r="K6" s="32">
        <v>0.33758989783431792</v>
      </c>
      <c r="L6" s="32">
        <v>0.36839929293200452</v>
      </c>
      <c r="M6" s="32">
        <v>0.34107303262223859</v>
      </c>
      <c r="N6" s="32">
        <v>0.35975213029458875</v>
      </c>
      <c r="O6" s="32">
        <v>0.38504573917122425</v>
      </c>
      <c r="P6" s="32">
        <v>0.35188938481287912</v>
      </c>
      <c r="Q6" s="32">
        <v>0.34132707326450312</v>
      </c>
      <c r="R6" s="32">
        <v>0.35502429475989922</v>
      </c>
      <c r="S6" s="32">
        <v>0.36423393833611961</v>
      </c>
      <c r="T6" s="32">
        <v>0.37273854579665716</v>
      </c>
      <c r="U6" s="32">
        <v>0.38542745562087805</v>
      </c>
      <c r="V6" s="32">
        <v>0.38226650089390785</v>
      </c>
      <c r="W6" s="32">
        <v>0.34233092730106646</v>
      </c>
      <c r="X6" s="32">
        <v>0.37361529491834733</v>
      </c>
      <c r="Y6" s="32">
        <v>0.35193101949783001</v>
      </c>
      <c r="Z6" s="32">
        <v>0.35933636301935457</v>
      </c>
      <c r="AA6" s="32">
        <v>0.35517639955336827</v>
      </c>
    </row>
    <row r="7" spans="1:27" x14ac:dyDescent="0.35">
      <c r="A7" s="31" t="s">
        <v>38</v>
      </c>
      <c r="B7" s="31" t="s">
        <v>68</v>
      </c>
      <c r="C7" s="32">
        <v>0.63527439097277005</v>
      </c>
      <c r="D7" s="32">
        <v>0.48987681990963206</v>
      </c>
      <c r="E7" s="32">
        <v>0.50226008271773115</v>
      </c>
      <c r="F7" s="32">
        <v>0.45121213034019458</v>
      </c>
      <c r="G7" s="32">
        <v>0.43947360204642705</v>
      </c>
      <c r="H7" s="32">
        <v>0.42591338688605168</v>
      </c>
      <c r="I7" s="32">
        <v>0.40004372850780773</v>
      </c>
      <c r="J7" s="32">
        <v>0.39360279891763911</v>
      </c>
      <c r="K7" s="32">
        <v>0.37135425431468155</v>
      </c>
      <c r="L7" s="32">
        <v>0.40730749819754875</v>
      </c>
      <c r="M7" s="32">
        <v>0.40137495107632098</v>
      </c>
      <c r="N7" s="32">
        <v>0.40877614584406224</v>
      </c>
      <c r="O7" s="32">
        <v>0.40563582929927555</v>
      </c>
      <c r="P7" s="32">
        <v>0.40647310742609949</v>
      </c>
      <c r="Q7" s="32">
        <v>0.40899354550760464</v>
      </c>
      <c r="R7" s="32">
        <v>0.40270932468156695</v>
      </c>
      <c r="S7" s="32">
        <v>0.38447059086071339</v>
      </c>
      <c r="T7" s="32">
        <v>0.35696951968963503</v>
      </c>
      <c r="U7" s="32">
        <v>0.38179457204655448</v>
      </c>
      <c r="V7" s="32">
        <v>0.39966276650530436</v>
      </c>
      <c r="W7" s="32">
        <v>0.40140756342912076</v>
      </c>
      <c r="X7" s="32">
        <v>0.41798801318302381</v>
      </c>
      <c r="Y7" s="32">
        <v>0.43253731589247085</v>
      </c>
      <c r="Z7" s="32">
        <v>0.42874697703162012</v>
      </c>
      <c r="AA7" s="32">
        <v>0.43516111511655847</v>
      </c>
    </row>
    <row r="8" spans="1:27" x14ac:dyDescent="0.35">
      <c r="A8" s="31" t="s">
        <v>38</v>
      </c>
      <c r="B8" s="31" t="s">
        <v>18</v>
      </c>
      <c r="C8" s="32">
        <v>0.64603339404818061</v>
      </c>
      <c r="D8" s="32">
        <v>0.36441712559991202</v>
      </c>
      <c r="E8" s="32">
        <v>0.38951044825648956</v>
      </c>
      <c r="F8" s="32">
        <v>0.41006721796893625</v>
      </c>
      <c r="G8" s="32">
        <v>0.30062836449660635</v>
      </c>
      <c r="H8" s="32">
        <v>0.16515304756605276</v>
      </c>
      <c r="I8" s="32">
        <v>0.16418943790835788</v>
      </c>
      <c r="J8" s="32">
        <v>0.15349553000240787</v>
      </c>
      <c r="K8" s="32">
        <v>0.14205547392890563</v>
      </c>
      <c r="L8" s="32">
        <v>0.18797972169494961</v>
      </c>
      <c r="M8" s="32">
        <v>0.17187642880157231</v>
      </c>
      <c r="N8" s="32">
        <v>0.21093260589993701</v>
      </c>
      <c r="O8" s="32">
        <v>0.25804756314850225</v>
      </c>
      <c r="P8" s="32">
        <v>0.21204830076206044</v>
      </c>
      <c r="Q8" s="32">
        <v>0.17304800559665043</v>
      </c>
      <c r="R8" s="32">
        <v>0.15124568433972649</v>
      </c>
      <c r="S8" s="32">
        <v>0.18689062082588101</v>
      </c>
      <c r="T8" s="32">
        <v>0.2204670963021752</v>
      </c>
      <c r="U8" s="32">
        <v>0.22872929056693653</v>
      </c>
      <c r="V8" s="32">
        <v>0.23674858796961765</v>
      </c>
      <c r="W8" s="32">
        <v>0.22193947422226723</v>
      </c>
      <c r="X8" s="32">
        <v>0.25313935641394153</v>
      </c>
      <c r="Y8" s="32">
        <v>0.2025186748813462</v>
      </c>
      <c r="Z8" s="32">
        <v>0.19235931711883542</v>
      </c>
      <c r="AA8" s="32">
        <v>0.22602332647167564</v>
      </c>
    </row>
    <row r="9" spans="1:27" x14ac:dyDescent="0.35">
      <c r="A9" s="31" t="s">
        <v>38</v>
      </c>
      <c r="B9" s="31" t="s">
        <v>30</v>
      </c>
      <c r="C9" s="32">
        <v>7.3365052093382219E-2</v>
      </c>
      <c r="D9" s="32">
        <v>6.6507483052335781E-2</v>
      </c>
      <c r="E9" s="32">
        <v>7.0853611608710912E-2</v>
      </c>
      <c r="F9" s="32">
        <v>7.7303811292588689E-3</v>
      </c>
      <c r="G9" s="32">
        <v>7.3847551179574986E-3</v>
      </c>
      <c r="H9" s="32">
        <v>7.781753600280987E-3</v>
      </c>
      <c r="I9" s="32">
        <v>7.5996232876712234E-3</v>
      </c>
      <c r="J9" s="32">
        <v>7.3846895265279149E-3</v>
      </c>
      <c r="K9" s="32">
        <v>7.38471619504741E-3</v>
      </c>
      <c r="L9" s="32">
        <v>7.3847628477432294E-3</v>
      </c>
      <c r="M9" s="32">
        <v>7.3847144602212766E-3</v>
      </c>
      <c r="N9" s="32">
        <v>8.6001017298910944E-3</v>
      </c>
      <c r="O9" s="32">
        <v>9.7323610818405154E-3</v>
      </c>
      <c r="P9" s="32">
        <v>1.4059171408500163E-2</v>
      </c>
      <c r="Q9" s="32">
        <v>2.0512944063926938E-2</v>
      </c>
      <c r="R9" s="32">
        <v>2.148222716894977E-2</v>
      </c>
      <c r="S9" s="32">
        <v>3.2936173515981736E-2</v>
      </c>
      <c r="T9" s="32">
        <v>4.1516611872146121E-2</v>
      </c>
      <c r="U9" s="32" t="s">
        <v>152</v>
      </c>
      <c r="V9" s="32" t="s">
        <v>152</v>
      </c>
      <c r="W9" s="32" t="s">
        <v>152</v>
      </c>
      <c r="X9" s="32" t="s">
        <v>152</v>
      </c>
      <c r="Y9" s="32" t="s">
        <v>152</v>
      </c>
      <c r="Z9" s="32" t="s">
        <v>152</v>
      </c>
      <c r="AA9" s="32" t="s">
        <v>152</v>
      </c>
    </row>
    <row r="10" spans="1:27" x14ac:dyDescent="0.35">
      <c r="A10" s="31" t="s">
        <v>38</v>
      </c>
      <c r="B10" s="31" t="s">
        <v>63</v>
      </c>
      <c r="C10" s="32">
        <v>1.2457442363337528E-2</v>
      </c>
      <c r="D10" s="32">
        <v>6.2188133164379107E-3</v>
      </c>
      <c r="E10" s="32">
        <v>8.4676728766862174E-3</v>
      </c>
      <c r="F10" s="32">
        <v>6.1327773165664031E-3</v>
      </c>
      <c r="G10" s="32">
        <v>4.5455453245927587E-3</v>
      </c>
      <c r="H10" s="32">
        <v>1.408778430159936E-3</v>
      </c>
      <c r="I10" s="32">
        <v>1.0613241919474072E-3</v>
      </c>
      <c r="J10" s="32">
        <v>4.9329134574756131E-4</v>
      </c>
      <c r="K10" s="32">
        <v>2.9617229318323856E-5</v>
      </c>
      <c r="L10" s="32">
        <v>1.9243194479089632E-3</v>
      </c>
      <c r="M10" s="32">
        <v>1.0718142453601963E-3</v>
      </c>
      <c r="N10" s="32">
        <v>3.2747577099564492E-3</v>
      </c>
      <c r="O10" s="32">
        <v>3.9573797646446406E-3</v>
      </c>
      <c r="P10" s="32">
        <v>4.4889259822900093E-3</v>
      </c>
      <c r="Q10" s="32">
        <v>2.8804908105247973E-3</v>
      </c>
      <c r="R10" s="32">
        <v>3.1689032459530238E-3</v>
      </c>
      <c r="S10" s="32">
        <v>7.8686658485224922E-3</v>
      </c>
      <c r="T10" s="32">
        <v>6.1266151650843457E-3</v>
      </c>
      <c r="U10" s="32">
        <v>1.7145179230463752E-2</v>
      </c>
      <c r="V10" s="32">
        <v>1.418991624543591E-2</v>
      </c>
      <c r="W10" s="32">
        <v>1.7097325652800654E-2</v>
      </c>
      <c r="X10" s="32">
        <v>1.7175868026784724E-2</v>
      </c>
      <c r="Y10" s="32">
        <v>3.9204858075784783E-2</v>
      </c>
      <c r="Z10" s="32">
        <v>2.6865982214420971E-2</v>
      </c>
      <c r="AA10" s="32">
        <v>2.5454671963358294E-2</v>
      </c>
    </row>
    <row r="11" spans="1:27" x14ac:dyDescent="0.35">
      <c r="A11" s="31" t="s">
        <v>38</v>
      </c>
      <c r="B11" s="31" t="s">
        <v>62</v>
      </c>
      <c r="C11" s="32">
        <v>0.20398862566540343</v>
      </c>
      <c r="D11" s="32">
        <v>0.26984129336713469</v>
      </c>
      <c r="E11" s="32">
        <v>0.2203500257647717</v>
      </c>
      <c r="F11" s="32">
        <v>0.24194198049768098</v>
      </c>
      <c r="G11" s="32">
        <v>0.27443559891010139</v>
      </c>
      <c r="H11" s="32">
        <v>0.25804450120750172</v>
      </c>
      <c r="I11" s="32">
        <v>0.26120992904510232</v>
      </c>
      <c r="J11" s="32">
        <v>0.30165276996867296</v>
      </c>
      <c r="K11" s="32">
        <v>0.26293087526087694</v>
      </c>
      <c r="L11" s="32">
        <v>0.22217487798365632</v>
      </c>
      <c r="M11" s="32">
        <v>0.27996299299743604</v>
      </c>
      <c r="N11" s="32">
        <v>0.22762564502463506</v>
      </c>
      <c r="O11" s="32">
        <v>0.24574669437259886</v>
      </c>
      <c r="P11" s="32">
        <v>0.27531753655883479</v>
      </c>
      <c r="Q11" s="32">
        <v>0.25802282490353562</v>
      </c>
      <c r="R11" s="32">
        <v>0.25783331012647082</v>
      </c>
      <c r="S11" s="32">
        <v>0.29536900545414274</v>
      </c>
      <c r="T11" s="32">
        <v>0.25410183002392039</v>
      </c>
      <c r="U11" s="32">
        <v>0.21384526442989402</v>
      </c>
      <c r="V11" s="32">
        <v>0.26593709915433333</v>
      </c>
      <c r="W11" s="32">
        <v>0.21778308360156773</v>
      </c>
      <c r="X11" s="32">
        <v>0.23681414341265797</v>
      </c>
      <c r="Y11" s="32">
        <v>0.26481330933874825</v>
      </c>
      <c r="Z11" s="32">
        <v>0.24424052520145445</v>
      </c>
      <c r="AA11" s="32">
        <v>0.24601885220339581</v>
      </c>
    </row>
    <row r="12" spans="1:27" x14ac:dyDescent="0.35">
      <c r="A12" s="31" t="s">
        <v>38</v>
      </c>
      <c r="B12" s="31" t="s">
        <v>66</v>
      </c>
      <c r="C12" s="32">
        <v>0.33789335529009412</v>
      </c>
      <c r="D12" s="32">
        <v>0.36654755714186937</v>
      </c>
      <c r="E12" s="32">
        <v>0.33504723049301405</v>
      </c>
      <c r="F12" s="32">
        <v>0.32232090805574887</v>
      </c>
      <c r="G12" s="32">
        <v>0.34162383279808395</v>
      </c>
      <c r="H12" s="32">
        <v>0.34961553442060983</v>
      </c>
      <c r="I12" s="32">
        <v>0.35336521224984191</v>
      </c>
      <c r="J12" s="32">
        <v>0.33390124436739671</v>
      </c>
      <c r="K12" s="32">
        <v>0.32717147450718237</v>
      </c>
      <c r="L12" s="32">
        <v>0.33249250170169359</v>
      </c>
      <c r="M12" s="32">
        <v>0.33051913194726817</v>
      </c>
      <c r="N12" s="32">
        <v>0.29982919682266318</v>
      </c>
      <c r="O12" s="32">
        <v>0.29352686455830751</v>
      </c>
      <c r="P12" s="32">
        <v>0.31588005197968366</v>
      </c>
      <c r="Q12" s="32">
        <v>0.3368864666250343</v>
      </c>
      <c r="R12" s="32">
        <v>0.35029431827329238</v>
      </c>
      <c r="S12" s="32">
        <v>0.33047216399968565</v>
      </c>
      <c r="T12" s="32">
        <v>0.32348809530350808</v>
      </c>
      <c r="U12" s="32">
        <v>0.31482287785485807</v>
      </c>
      <c r="V12" s="32">
        <v>0.29310260408060523</v>
      </c>
      <c r="W12" s="32">
        <v>0.29019898672155736</v>
      </c>
      <c r="X12" s="32">
        <v>0.27458116456028675</v>
      </c>
      <c r="Y12" s="32">
        <v>0.2950386858087562</v>
      </c>
      <c r="Z12" s="32">
        <v>0.29336442097872778</v>
      </c>
      <c r="AA12" s="32">
        <v>0.3124948087273311</v>
      </c>
    </row>
    <row r="13" spans="1:27" x14ac:dyDescent="0.35">
      <c r="A13" s="31" t="s">
        <v>38</v>
      </c>
      <c r="B13" s="31" t="s">
        <v>65</v>
      </c>
      <c r="C13" s="32">
        <v>0.27838713726236641</v>
      </c>
      <c r="D13" s="32">
        <v>0.28640541479340004</v>
      </c>
      <c r="E13" s="32">
        <v>0.28671422889569759</v>
      </c>
      <c r="F13" s="32">
        <v>0.28613874616847684</v>
      </c>
      <c r="G13" s="32">
        <v>0.2776075628192024</v>
      </c>
      <c r="H13" s="32">
        <v>0.29876130779507082</v>
      </c>
      <c r="I13" s="32">
        <v>0.30120347783197687</v>
      </c>
      <c r="J13" s="32">
        <v>0.2678590236343254</v>
      </c>
      <c r="K13" s="32">
        <v>0.27913544990636352</v>
      </c>
      <c r="L13" s="32">
        <v>0.29355099053773981</v>
      </c>
      <c r="M13" s="32">
        <v>0.30021425449734374</v>
      </c>
      <c r="N13" s="32">
        <v>0.29717675193762227</v>
      </c>
      <c r="O13" s="32">
        <v>0.28830888057854115</v>
      </c>
      <c r="P13" s="32">
        <v>0.28090055584402063</v>
      </c>
      <c r="Q13" s="32">
        <v>0.30005099591812595</v>
      </c>
      <c r="R13" s="32">
        <v>0.30110959852898805</v>
      </c>
      <c r="S13" s="32">
        <v>0.26847256822637294</v>
      </c>
      <c r="T13" s="32">
        <v>0.28067033959298221</v>
      </c>
      <c r="U13" s="32">
        <v>0.29289232722452063</v>
      </c>
      <c r="V13" s="32">
        <v>0.29501678324780928</v>
      </c>
      <c r="W13" s="32">
        <v>0.29502500962074402</v>
      </c>
      <c r="X13" s="32">
        <v>0.28574552873267123</v>
      </c>
      <c r="Y13" s="32">
        <v>0.2805932539389806</v>
      </c>
      <c r="Z13" s="32">
        <v>0.2941352597735023</v>
      </c>
      <c r="AA13" s="32">
        <v>0.29591972001998867</v>
      </c>
    </row>
    <row r="14" spans="1:27" x14ac:dyDescent="0.35">
      <c r="A14" s="31" t="s">
        <v>38</v>
      </c>
      <c r="B14" s="31" t="s">
        <v>34</v>
      </c>
      <c r="C14" s="32">
        <v>2.0722672672417421E-2</v>
      </c>
      <c r="D14" s="32">
        <v>4.2964471149084103E-2</v>
      </c>
      <c r="E14" s="32">
        <v>4.7444038557312086E-2</v>
      </c>
      <c r="F14" s="32">
        <v>4.8150011645637363E-2</v>
      </c>
      <c r="G14" s="32">
        <v>4.8227240357135555E-2</v>
      </c>
      <c r="H14" s="32">
        <v>0.10704660316188651</v>
      </c>
      <c r="I14" s="32">
        <v>0.11132359791319907</v>
      </c>
      <c r="J14" s="32">
        <v>0.1108337940174112</v>
      </c>
      <c r="K14" s="32">
        <v>0.10844337613772936</v>
      </c>
      <c r="L14" s="32">
        <v>0.10933805748155655</v>
      </c>
      <c r="M14" s="32">
        <v>0.10686141526874897</v>
      </c>
      <c r="N14" s="32">
        <v>0.1137295292792099</v>
      </c>
      <c r="O14" s="32">
        <v>0.10785123012453378</v>
      </c>
      <c r="P14" s="32">
        <v>0.10543447655298162</v>
      </c>
      <c r="Q14" s="32">
        <v>0.11806831519953336</v>
      </c>
      <c r="R14" s="32">
        <v>0.11994701729101959</v>
      </c>
      <c r="S14" s="32">
        <v>0.1137921305341118</v>
      </c>
      <c r="T14" s="32">
        <v>0.11362269536705702</v>
      </c>
      <c r="U14" s="32">
        <v>0.11737825902026813</v>
      </c>
      <c r="V14" s="32">
        <v>0.11300600979788104</v>
      </c>
      <c r="W14" s="32">
        <v>0.11894263340652295</v>
      </c>
      <c r="X14" s="32">
        <v>0.11633546240800648</v>
      </c>
      <c r="Y14" s="32">
        <v>0.11272063575492049</v>
      </c>
      <c r="Z14" s="32">
        <v>0.11638321879138772</v>
      </c>
      <c r="AA14" s="32">
        <v>0.12133048041712133</v>
      </c>
    </row>
    <row r="15" spans="1:27" x14ac:dyDescent="0.35">
      <c r="A15" s="31" t="s">
        <v>38</v>
      </c>
      <c r="B15" s="31" t="s">
        <v>70</v>
      </c>
      <c r="C15" s="32">
        <v>4.9898539376515023E-3</v>
      </c>
      <c r="D15" s="32">
        <v>8.0875947770449277E-2</v>
      </c>
      <c r="E15" s="32">
        <v>9.5888838153221717E-2</v>
      </c>
      <c r="F15" s="32">
        <v>9.606400578381416E-2</v>
      </c>
      <c r="G15" s="32">
        <v>0.12894496656299365</v>
      </c>
      <c r="H15" s="32">
        <v>0.18191488607173589</v>
      </c>
      <c r="I15" s="32">
        <v>0.18170904829315096</v>
      </c>
      <c r="J15" s="32">
        <v>0.19216889535329343</v>
      </c>
      <c r="K15" s="32">
        <v>0.18185791350855418</v>
      </c>
      <c r="L15" s="32">
        <v>0.18805976124143803</v>
      </c>
      <c r="M15" s="32">
        <v>0.17793997439807435</v>
      </c>
      <c r="N15" s="32">
        <v>0.20951586990384702</v>
      </c>
      <c r="O15" s="32">
        <v>0.18239876012012554</v>
      </c>
      <c r="P15" s="32">
        <v>0.18601639578025753</v>
      </c>
      <c r="Q15" s="32">
        <v>0.22963462795281078</v>
      </c>
      <c r="R15" s="32">
        <v>0.21947910219876984</v>
      </c>
      <c r="S15" s="32">
        <v>0.23618466325781823</v>
      </c>
      <c r="T15" s="32">
        <v>0.21863696675926556</v>
      </c>
      <c r="U15" s="32">
        <v>0.22791222748818094</v>
      </c>
      <c r="V15" s="32">
        <v>0.2064032497704297</v>
      </c>
      <c r="W15" s="32">
        <v>0.23564735327706138</v>
      </c>
      <c r="X15" s="32">
        <v>0.23817849415256742</v>
      </c>
      <c r="Y15" s="32">
        <v>0.21157571415152729</v>
      </c>
      <c r="Z15" s="32">
        <v>0.21878221901535991</v>
      </c>
      <c r="AA15" s="32">
        <v>0.22971142345332027</v>
      </c>
    </row>
    <row r="16" spans="1:27" x14ac:dyDescent="0.35">
      <c r="A16" s="31" t="s">
        <v>38</v>
      </c>
      <c r="B16" s="31" t="s">
        <v>52</v>
      </c>
      <c r="C16" s="32">
        <v>4.6572751612430359E-2</v>
      </c>
      <c r="D16" s="32">
        <v>6.7864534940833096E-2</v>
      </c>
      <c r="E16" s="32">
        <v>7.8452526704270428E-2</v>
      </c>
      <c r="F16" s="32">
        <v>7.642122059440315E-2</v>
      </c>
      <c r="G16" s="32">
        <v>7.5815536413839479E-2</v>
      </c>
      <c r="H16" s="32">
        <v>8.473205113177254E-2</v>
      </c>
      <c r="I16" s="32">
        <v>8.6260663470116641E-2</v>
      </c>
      <c r="J16" s="32">
        <v>8.8236117700901229E-2</v>
      </c>
      <c r="K16" s="32">
        <v>8.6896238986399338E-2</v>
      </c>
      <c r="L16" s="32">
        <v>8.4544823775287936E-2</v>
      </c>
      <c r="M16" s="32">
        <v>8.4209685514540833E-2</v>
      </c>
      <c r="N16" s="32">
        <v>8.8104036978198269E-2</v>
      </c>
      <c r="O16" s="32">
        <v>8.501706641632463E-2</v>
      </c>
      <c r="P16" s="32">
        <v>8.4359109686982264E-2</v>
      </c>
      <c r="Q16" s="32">
        <v>8.9152092689905107E-2</v>
      </c>
      <c r="R16" s="32">
        <v>9.0500683020864531E-2</v>
      </c>
      <c r="S16" s="32">
        <v>8.8006078438770147E-2</v>
      </c>
      <c r="T16" s="32">
        <v>8.8101494702408287E-2</v>
      </c>
      <c r="U16" s="32">
        <v>8.9563968161148616E-2</v>
      </c>
      <c r="V16" s="32">
        <v>8.8404361960143715E-2</v>
      </c>
      <c r="W16" s="32">
        <v>8.9645121724138313E-2</v>
      </c>
      <c r="X16" s="32">
        <v>8.9499006580916488E-2</v>
      </c>
      <c r="Y16" s="32">
        <v>8.5909925192406505E-2</v>
      </c>
      <c r="Z16" s="32">
        <v>8.9278092215774554E-2</v>
      </c>
      <c r="AA16" s="32">
        <v>9.2246533057277577E-2</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2">
        <v>0.53583617942624195</v>
      </c>
      <c r="D20" s="32">
        <v>0.41515352243805664</v>
      </c>
      <c r="E20" s="32">
        <v>0.44395321293132983</v>
      </c>
      <c r="F20" s="32">
        <v>0.44938189738043727</v>
      </c>
      <c r="G20" s="32">
        <v>0.4103077340182647</v>
      </c>
      <c r="H20" s="32">
        <v>0.29413988374188887</v>
      </c>
      <c r="I20" s="32">
        <v>0.31463107839648935</v>
      </c>
      <c r="J20" s="32">
        <v>0.32013171403368312</v>
      </c>
      <c r="K20" s="32">
        <v>0.3482418638439187</v>
      </c>
      <c r="L20" s="32">
        <v>0.40131223534224464</v>
      </c>
      <c r="M20" s="32">
        <v>0.34373451302973013</v>
      </c>
      <c r="N20" s="32">
        <v>0.4090373656872231</v>
      </c>
      <c r="O20" s="32">
        <v>0.44220783045611173</v>
      </c>
      <c r="P20" s="32">
        <v>0.4100463750403151</v>
      </c>
      <c r="Q20" s="32">
        <v>0.28531747267192475</v>
      </c>
      <c r="R20" s="32">
        <v>0.34500693579631936</v>
      </c>
      <c r="S20" s="32">
        <v>0.39887557077625568</v>
      </c>
      <c r="T20" s="32">
        <v>0.39169105437941054</v>
      </c>
      <c r="U20" s="32">
        <v>0.4009341358793414</v>
      </c>
      <c r="V20" s="32">
        <v>0.34894895876573961</v>
      </c>
      <c r="W20" s="32">
        <v>0.37016019786910193</v>
      </c>
      <c r="X20" s="32" t="s">
        <v>152</v>
      </c>
      <c r="Y20" s="32" t="s">
        <v>152</v>
      </c>
      <c r="Z20" s="32" t="s">
        <v>152</v>
      </c>
      <c r="AA20" s="32" t="s">
        <v>152</v>
      </c>
    </row>
    <row r="21" spans="1:27" s="30" customFormat="1" x14ac:dyDescent="0.35">
      <c r="A21" s="31" t="s">
        <v>119</v>
      </c>
      <c r="B21" s="31" t="s">
        <v>68</v>
      </c>
      <c r="C21" s="32" t="s">
        <v>152</v>
      </c>
      <c r="D21" s="32" t="s">
        <v>152</v>
      </c>
      <c r="E21" s="32" t="s">
        <v>152</v>
      </c>
      <c r="F21" s="32" t="s">
        <v>152</v>
      </c>
      <c r="G21" s="32" t="s">
        <v>152</v>
      </c>
      <c r="H21" s="32" t="s">
        <v>152</v>
      </c>
      <c r="I21" s="32" t="s">
        <v>152</v>
      </c>
      <c r="J21" s="32" t="s">
        <v>152</v>
      </c>
      <c r="K21" s="32" t="s">
        <v>152</v>
      </c>
      <c r="L21" s="32" t="s">
        <v>152</v>
      </c>
      <c r="M21" s="32" t="s">
        <v>152</v>
      </c>
      <c r="N21" s="32" t="s">
        <v>152</v>
      </c>
      <c r="O21" s="32" t="s">
        <v>152</v>
      </c>
      <c r="P21" s="32" t="s">
        <v>152</v>
      </c>
      <c r="Q21" s="32" t="s">
        <v>152</v>
      </c>
      <c r="R21" s="32" t="s">
        <v>152</v>
      </c>
      <c r="S21" s="32" t="s">
        <v>152</v>
      </c>
      <c r="T21" s="32" t="s">
        <v>152</v>
      </c>
      <c r="U21" s="32" t="s">
        <v>152</v>
      </c>
      <c r="V21" s="32" t="s">
        <v>152</v>
      </c>
      <c r="W21" s="32" t="s">
        <v>152</v>
      </c>
      <c r="X21" s="32" t="s">
        <v>152</v>
      </c>
      <c r="Y21" s="32" t="s">
        <v>152</v>
      </c>
      <c r="Z21" s="32" t="s">
        <v>152</v>
      </c>
      <c r="AA21" s="32" t="s">
        <v>152</v>
      </c>
    </row>
    <row r="22" spans="1:27" s="30" customFormat="1" x14ac:dyDescent="0.35">
      <c r="A22" s="31" t="s">
        <v>119</v>
      </c>
      <c r="B22" s="31" t="s">
        <v>18</v>
      </c>
      <c r="C22" s="32">
        <v>0.57654313510062638</v>
      </c>
      <c r="D22" s="32">
        <v>0.26742827760537924</v>
      </c>
      <c r="E22" s="32">
        <v>0.30222816057968077</v>
      </c>
      <c r="F22" s="32">
        <v>0.3364797218029621</v>
      </c>
      <c r="G22" s="32">
        <v>0.3173868778726171</v>
      </c>
      <c r="H22" s="32">
        <v>0.27891894759500091</v>
      </c>
      <c r="I22" s="32">
        <v>0.27437439480399084</v>
      </c>
      <c r="J22" s="32">
        <v>0.22873545569713108</v>
      </c>
      <c r="K22" s="32">
        <v>0.27413360977371115</v>
      </c>
      <c r="L22" s="32">
        <v>0.36289480298804278</v>
      </c>
      <c r="M22" s="32">
        <v>0.28529087638145301</v>
      </c>
      <c r="N22" s="32">
        <v>0.34201071251229848</v>
      </c>
      <c r="O22" s="32">
        <v>0.41380063328228178</v>
      </c>
      <c r="P22" s="32">
        <v>0.3351833234454738</v>
      </c>
      <c r="Q22" s="32">
        <v>0.22562016691712228</v>
      </c>
      <c r="R22" s="32">
        <v>0.16022323160383986</v>
      </c>
      <c r="S22" s="32">
        <v>0.2335952183124454</v>
      </c>
      <c r="T22" s="32">
        <v>0.28869876283974305</v>
      </c>
      <c r="U22" s="32">
        <v>0.27762013010991432</v>
      </c>
      <c r="V22" s="32">
        <v>0.26850930418010549</v>
      </c>
      <c r="W22" s="32">
        <v>0.25849262527205746</v>
      </c>
      <c r="X22" s="32">
        <v>0.31078164947805115</v>
      </c>
      <c r="Y22" s="32">
        <v>0.1767286223900135</v>
      </c>
      <c r="Z22" s="32" t="s">
        <v>152</v>
      </c>
      <c r="AA22" s="32" t="s">
        <v>152</v>
      </c>
    </row>
    <row r="23" spans="1:27" s="30" customFormat="1" x14ac:dyDescent="0.35">
      <c r="A23" s="31" t="s">
        <v>119</v>
      </c>
      <c r="B23" s="31" t="s">
        <v>30</v>
      </c>
      <c r="C23" s="32" t="s">
        <v>152</v>
      </c>
      <c r="D23" s="32" t="s">
        <v>152</v>
      </c>
      <c r="E23" s="32" t="s">
        <v>152</v>
      </c>
      <c r="F23" s="32" t="s">
        <v>152</v>
      </c>
      <c r="G23" s="32" t="s">
        <v>152</v>
      </c>
      <c r="H23" s="32" t="s">
        <v>152</v>
      </c>
      <c r="I23" s="32" t="s">
        <v>152</v>
      </c>
      <c r="J23" s="32" t="s">
        <v>152</v>
      </c>
      <c r="K23" s="32" t="s">
        <v>152</v>
      </c>
      <c r="L23" s="32" t="s">
        <v>152</v>
      </c>
      <c r="M23" s="32" t="s">
        <v>152</v>
      </c>
      <c r="N23" s="32" t="s">
        <v>152</v>
      </c>
      <c r="O23" s="32" t="s">
        <v>152</v>
      </c>
      <c r="P23" s="32" t="s">
        <v>152</v>
      </c>
      <c r="Q23" s="32" t="s">
        <v>152</v>
      </c>
      <c r="R23" s="32" t="s">
        <v>152</v>
      </c>
      <c r="S23" s="32" t="s">
        <v>152</v>
      </c>
      <c r="T23" s="32" t="s">
        <v>152</v>
      </c>
      <c r="U23" s="32" t="s">
        <v>152</v>
      </c>
      <c r="V23" s="32" t="s">
        <v>152</v>
      </c>
      <c r="W23" s="32" t="s">
        <v>152</v>
      </c>
      <c r="X23" s="32" t="s">
        <v>152</v>
      </c>
      <c r="Y23" s="32" t="s">
        <v>152</v>
      </c>
      <c r="Z23" s="32" t="s">
        <v>152</v>
      </c>
      <c r="AA23" s="32" t="s">
        <v>152</v>
      </c>
    </row>
    <row r="24" spans="1:27" s="30" customFormat="1" x14ac:dyDescent="0.35">
      <c r="A24" s="31" t="s">
        <v>119</v>
      </c>
      <c r="B24" s="31" t="s">
        <v>63</v>
      </c>
      <c r="C24" s="32">
        <v>1.1378836665204361E-4</v>
      </c>
      <c r="D24" s="32">
        <v>2.1164183271044529E-7</v>
      </c>
      <c r="E24" s="32">
        <v>5.1034429578251666E-5</v>
      </c>
      <c r="F24" s="32">
        <v>1.8285892186110394E-4</v>
      </c>
      <c r="G24" s="32">
        <v>2.4151923002536257E-7</v>
      </c>
      <c r="H24" s="32">
        <v>2.1513570871421861E-7</v>
      </c>
      <c r="I24" s="32">
        <v>2.2764277893301689E-7</v>
      </c>
      <c r="J24" s="32">
        <v>2.362688381422928E-7</v>
      </c>
      <c r="K24" s="32">
        <v>2.340876575205221E-7</v>
      </c>
      <c r="L24" s="32">
        <v>2.7452271837306196E-7</v>
      </c>
      <c r="M24" s="32">
        <v>2.5354417317025217E-7</v>
      </c>
      <c r="N24" s="32">
        <v>4.9472259995368131E-4</v>
      </c>
      <c r="O24" s="32">
        <v>3.5591089490880693E-7</v>
      </c>
      <c r="P24" s="32">
        <v>3.2285910665138555E-7</v>
      </c>
      <c r="Q24" s="32">
        <v>9.6857000573560836E-5</v>
      </c>
      <c r="R24" s="32">
        <v>9.3627156279014307E-4</v>
      </c>
      <c r="S24" s="32">
        <v>1.971071769070837E-3</v>
      </c>
      <c r="T24" s="32">
        <v>2.8986750600304248E-7</v>
      </c>
      <c r="U24" s="32">
        <v>7.4217353852819206E-3</v>
      </c>
      <c r="V24" s="32">
        <v>4.0027377997269766E-3</v>
      </c>
      <c r="W24" s="32">
        <v>8.0226071498860456E-3</v>
      </c>
      <c r="X24" s="32">
        <v>1.1143700437249444E-2</v>
      </c>
      <c r="Y24" s="32">
        <v>4.2271724958325423E-2</v>
      </c>
      <c r="Z24" s="32">
        <v>3.8174062754807996E-2</v>
      </c>
      <c r="AA24" s="32">
        <v>2.9234968112190951E-2</v>
      </c>
    </row>
    <row r="25" spans="1:27" s="30" customFormat="1" x14ac:dyDescent="0.35">
      <c r="A25" s="31" t="s">
        <v>119</v>
      </c>
      <c r="B25" s="31" t="s">
        <v>62</v>
      </c>
      <c r="C25" s="32">
        <v>8.9055191012251858E-2</v>
      </c>
      <c r="D25" s="32">
        <v>0.10911008341245078</v>
      </c>
      <c r="E25" s="32">
        <v>0.10575122740630226</v>
      </c>
      <c r="F25" s="32">
        <v>0.13358436050454361</v>
      </c>
      <c r="G25" s="32">
        <v>0.14727995686965956</v>
      </c>
      <c r="H25" s="32">
        <v>0.15158280437632798</v>
      </c>
      <c r="I25" s="32">
        <v>0.15574630272616305</v>
      </c>
      <c r="J25" s="32">
        <v>0.18968918034269183</v>
      </c>
      <c r="K25" s="32">
        <v>0.16028089967900899</v>
      </c>
      <c r="L25" s="32">
        <v>0.14594809186672086</v>
      </c>
      <c r="M25" s="32">
        <v>0.14125069329535694</v>
      </c>
      <c r="N25" s="32">
        <v>0.13563142999231428</v>
      </c>
      <c r="O25" s="32">
        <v>0.15055162982051631</v>
      </c>
      <c r="P25" s="32">
        <v>0.15844608029296081</v>
      </c>
      <c r="Q25" s="32">
        <v>0.1533218190243682</v>
      </c>
      <c r="R25" s="32">
        <v>0.15418718115647181</v>
      </c>
      <c r="S25" s="32">
        <v>0.18789092070165922</v>
      </c>
      <c r="T25" s="32">
        <v>0.15277847529273475</v>
      </c>
      <c r="U25" s="32">
        <v>0.13776406871920069</v>
      </c>
      <c r="V25" s="32">
        <v>0.12379452235634518</v>
      </c>
      <c r="W25" s="32">
        <v>0.12458021411456216</v>
      </c>
      <c r="X25" s="32">
        <v>0.14537521316515215</v>
      </c>
      <c r="Y25" s="32">
        <v>0.14287923052579224</v>
      </c>
      <c r="Z25" s="32">
        <v>0.13657017541480176</v>
      </c>
      <c r="AA25" s="32">
        <v>0.13975018016185178</v>
      </c>
    </row>
    <row r="26" spans="1:27" s="30" customFormat="1" x14ac:dyDescent="0.35">
      <c r="A26" s="31" t="s">
        <v>119</v>
      </c>
      <c r="B26" s="31" t="s">
        <v>66</v>
      </c>
      <c r="C26" s="32">
        <v>0.33567831409393561</v>
      </c>
      <c r="D26" s="32">
        <v>0.34806576701885705</v>
      </c>
      <c r="E26" s="32">
        <v>0.32642606189495244</v>
      </c>
      <c r="F26" s="32">
        <v>0.30863924715256108</v>
      </c>
      <c r="G26" s="32">
        <v>0.35107406183662315</v>
      </c>
      <c r="H26" s="32">
        <v>0.35454627453346776</v>
      </c>
      <c r="I26" s="32">
        <v>0.34769327384629467</v>
      </c>
      <c r="J26" s="32">
        <v>0.3061975205351517</v>
      </c>
      <c r="K26" s="32">
        <v>0.28720747531507224</v>
      </c>
      <c r="L26" s="32">
        <v>0.30678037525238261</v>
      </c>
      <c r="M26" s="32">
        <v>0.31171802172443047</v>
      </c>
      <c r="N26" s="32">
        <v>0.30674970580529343</v>
      </c>
      <c r="O26" s="32">
        <v>0.29386600331316559</v>
      </c>
      <c r="P26" s="32">
        <v>0.31797917696536543</v>
      </c>
      <c r="Q26" s="32">
        <v>0.32913710903740001</v>
      </c>
      <c r="R26" s="32">
        <v>0.32940212623140752</v>
      </c>
      <c r="S26" s="32">
        <v>0.31181397242407527</v>
      </c>
      <c r="T26" s="32">
        <v>0.28217029969585994</v>
      </c>
      <c r="U26" s="32">
        <v>0.28337405255824255</v>
      </c>
      <c r="V26" s="32">
        <v>0.26986745219153302</v>
      </c>
      <c r="W26" s="32">
        <v>0.28110818617023009</v>
      </c>
      <c r="X26" s="32">
        <v>0.27329516083799971</v>
      </c>
      <c r="Y26" s="32">
        <v>0.28719374782079399</v>
      </c>
      <c r="Z26" s="32">
        <v>0.28456555923514743</v>
      </c>
      <c r="AA26" s="32">
        <v>0.29369786624279426</v>
      </c>
    </row>
    <row r="27" spans="1:27" s="30" customFormat="1" x14ac:dyDescent="0.35">
      <c r="A27" s="31" t="s">
        <v>119</v>
      </c>
      <c r="B27" s="31" t="s">
        <v>65</v>
      </c>
      <c r="C27" s="32">
        <v>0.26323779434007155</v>
      </c>
      <c r="D27" s="32">
        <v>0.2711198919708393</v>
      </c>
      <c r="E27" s="32">
        <v>0.26804063801108013</v>
      </c>
      <c r="F27" s="32">
        <v>0.28133190332931757</v>
      </c>
      <c r="G27" s="32">
        <v>0.27201524175086839</v>
      </c>
      <c r="H27" s="32">
        <v>0.29871063151710164</v>
      </c>
      <c r="I27" s="32">
        <v>0.30186727335339247</v>
      </c>
      <c r="J27" s="32">
        <v>0.27150513911213453</v>
      </c>
      <c r="K27" s="32">
        <v>0.27754584338254529</v>
      </c>
      <c r="L27" s="32">
        <v>0.2948292397763293</v>
      </c>
      <c r="M27" s="32">
        <v>0.30073352612593551</v>
      </c>
      <c r="N27" s="32">
        <v>0.2950577610783775</v>
      </c>
      <c r="O27" s="32">
        <v>0.28711480504019687</v>
      </c>
      <c r="P27" s="32">
        <v>0.27922025109192267</v>
      </c>
      <c r="Q27" s="32">
        <v>0.30070696647989015</v>
      </c>
      <c r="R27" s="32">
        <v>0.30121651836688035</v>
      </c>
      <c r="S27" s="32">
        <v>0.27221269301662671</v>
      </c>
      <c r="T27" s="32">
        <v>0.28078199112707997</v>
      </c>
      <c r="U27" s="32">
        <v>0.29618156212446339</v>
      </c>
      <c r="V27" s="32">
        <v>0.29543986004114503</v>
      </c>
      <c r="W27" s="32">
        <v>0.29483358826342893</v>
      </c>
      <c r="X27" s="32">
        <v>0.28610184085985352</v>
      </c>
      <c r="Y27" s="32">
        <v>0.27943498371233877</v>
      </c>
      <c r="Z27" s="32">
        <v>0.29616124529568921</v>
      </c>
      <c r="AA27" s="32">
        <v>0.29662567701084108</v>
      </c>
    </row>
    <row r="28" spans="1:27" s="30" customFormat="1" x14ac:dyDescent="0.35">
      <c r="A28" s="31" t="s">
        <v>119</v>
      </c>
      <c r="B28" s="31" t="s">
        <v>34</v>
      </c>
      <c r="C28" s="32" t="s">
        <v>152</v>
      </c>
      <c r="D28" s="32" t="s">
        <v>152</v>
      </c>
      <c r="E28" s="32" t="s">
        <v>152</v>
      </c>
      <c r="F28" s="32" t="s">
        <v>152</v>
      </c>
      <c r="G28" s="32" t="s">
        <v>152</v>
      </c>
      <c r="H28" s="32">
        <v>0.11713081175243194</v>
      </c>
      <c r="I28" s="32">
        <v>0.11920899566799764</v>
      </c>
      <c r="J28" s="32">
        <v>0.11818731170474006</v>
      </c>
      <c r="K28" s="32">
        <v>0.1121524570202885</v>
      </c>
      <c r="L28" s="32">
        <v>0.11496236981963023</v>
      </c>
      <c r="M28" s="32">
        <v>0.1164391670522177</v>
      </c>
      <c r="N28" s="32">
        <v>0.12114062761154198</v>
      </c>
      <c r="O28" s="32">
        <v>0.11587975922030613</v>
      </c>
      <c r="P28" s="32">
        <v>0.11338296433618586</v>
      </c>
      <c r="Q28" s="32">
        <v>0.12510121825572629</v>
      </c>
      <c r="R28" s="32">
        <v>0.1263418129542383</v>
      </c>
      <c r="S28" s="32">
        <v>0.11988804409876938</v>
      </c>
      <c r="T28" s="32">
        <v>0.1181681064612215</v>
      </c>
      <c r="U28" s="32">
        <v>0.12341943907172874</v>
      </c>
      <c r="V28" s="32">
        <v>0.11959365517577847</v>
      </c>
      <c r="W28" s="32">
        <v>0.12346999107561843</v>
      </c>
      <c r="X28" s="32">
        <v>0.12059130290050149</v>
      </c>
      <c r="Y28" s="32">
        <v>0.11874280770915831</v>
      </c>
      <c r="Z28" s="32">
        <v>0.12377240453253685</v>
      </c>
      <c r="AA28" s="32">
        <v>0.128099582091563</v>
      </c>
    </row>
    <row r="29" spans="1:27" s="30" customFormat="1" x14ac:dyDescent="0.35">
      <c r="A29" s="31" t="s">
        <v>119</v>
      </c>
      <c r="B29" s="31" t="s">
        <v>70</v>
      </c>
      <c r="C29" s="32">
        <v>3.6372577054794518E-3</v>
      </c>
      <c r="D29" s="32">
        <v>6.6714818778538784E-2</v>
      </c>
      <c r="E29" s="32">
        <v>7.8770281582952809E-2</v>
      </c>
      <c r="F29" s="32">
        <v>9.2181875780008152E-2</v>
      </c>
      <c r="G29" s="32">
        <v>0.13494665807797632</v>
      </c>
      <c r="H29" s="32">
        <v>0.20699269381170721</v>
      </c>
      <c r="I29" s="32">
        <v>0.20636484207640921</v>
      </c>
      <c r="J29" s="32">
        <v>0.21814234346977912</v>
      </c>
      <c r="K29" s="32">
        <v>0.20434867965909825</v>
      </c>
      <c r="L29" s="32">
        <v>0.20768709621490467</v>
      </c>
      <c r="M29" s="32">
        <v>0.19746421403869291</v>
      </c>
      <c r="N29" s="32">
        <v>0.22806064622391975</v>
      </c>
      <c r="O29" s="32">
        <v>0.19318795769733382</v>
      </c>
      <c r="P29" s="32">
        <v>0.20341957135294586</v>
      </c>
      <c r="Q29" s="32">
        <v>0.25408025419043473</v>
      </c>
      <c r="R29" s="32">
        <v>0.2415580239183221</v>
      </c>
      <c r="S29" s="32">
        <v>0.26236549082397642</v>
      </c>
      <c r="T29" s="32">
        <v>0.23371267453333866</v>
      </c>
      <c r="U29" s="32">
        <v>0.24502781251379671</v>
      </c>
      <c r="V29" s="32">
        <v>0.20874386975566783</v>
      </c>
      <c r="W29" s="32">
        <v>0.23747296152706718</v>
      </c>
      <c r="X29" s="32">
        <v>0.24034701241368378</v>
      </c>
      <c r="Y29" s="32">
        <v>0.21602807157267143</v>
      </c>
      <c r="Z29" s="32">
        <v>0.21784438148965204</v>
      </c>
      <c r="AA29" s="32">
        <v>0.23194239060601049</v>
      </c>
    </row>
    <row r="30" spans="1:27" s="30" customFormat="1" x14ac:dyDescent="0.35">
      <c r="A30" s="31" t="s">
        <v>119</v>
      </c>
      <c r="B30" s="31" t="s">
        <v>52</v>
      </c>
      <c r="C30" s="32">
        <v>2.9360821052155612E-2</v>
      </c>
      <c r="D30" s="32">
        <v>5.7150859251402994E-2</v>
      </c>
      <c r="E30" s="32">
        <v>6.9035072925353713E-2</v>
      </c>
      <c r="F30" s="32">
        <v>6.7709070714959546E-2</v>
      </c>
      <c r="G30" s="32">
        <v>7.032332886004887E-2</v>
      </c>
      <c r="H30" s="32">
        <v>8.5491765436191913E-2</v>
      </c>
      <c r="I30" s="32">
        <v>8.7118556129154354E-2</v>
      </c>
      <c r="J30" s="32">
        <v>8.7642356413586892E-2</v>
      </c>
      <c r="K30" s="32">
        <v>8.5612768036325629E-2</v>
      </c>
      <c r="L30" s="32">
        <v>8.4958505305848142E-2</v>
      </c>
      <c r="M30" s="32">
        <v>8.5733196773507311E-2</v>
      </c>
      <c r="N30" s="32">
        <v>9.0129488121185181E-2</v>
      </c>
      <c r="O30" s="32">
        <v>8.867744381652419E-2</v>
      </c>
      <c r="P30" s="32">
        <v>8.4822749081195609E-2</v>
      </c>
      <c r="Q30" s="32">
        <v>8.9519971369694792E-2</v>
      </c>
      <c r="R30" s="32">
        <v>9.0690052203258584E-2</v>
      </c>
      <c r="S30" s="32">
        <v>8.8557434175941876E-2</v>
      </c>
      <c r="T30" s="32">
        <v>8.8527713820551038E-2</v>
      </c>
      <c r="U30" s="32">
        <v>8.9786741156297992E-2</v>
      </c>
      <c r="V30" s="32">
        <v>9.2206189889265572E-2</v>
      </c>
      <c r="W30" s="32">
        <v>9.0741088240210446E-2</v>
      </c>
      <c r="X30" s="32">
        <v>9.1322725933821847E-2</v>
      </c>
      <c r="Y30" s="32">
        <v>8.7800518289509508E-2</v>
      </c>
      <c r="Z30" s="32">
        <v>9.3542309688806197E-2</v>
      </c>
      <c r="AA30" s="32">
        <v>9.4349507867396612E-2</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2">
        <v>0.52351880513195714</v>
      </c>
      <c r="D34" s="32">
        <v>0.3556200265341421</v>
      </c>
      <c r="E34" s="32">
        <v>0.35380568400957391</v>
      </c>
      <c r="F34" s="32">
        <v>0.36061094610274913</v>
      </c>
      <c r="G34" s="32">
        <v>0.34085539351264632</v>
      </c>
      <c r="H34" s="32">
        <v>0.33215818928866719</v>
      </c>
      <c r="I34" s="32">
        <v>0.31812478478446732</v>
      </c>
      <c r="J34" s="32">
        <v>0.32841609850371434</v>
      </c>
      <c r="K34" s="32">
        <v>0.32970061517167254</v>
      </c>
      <c r="L34" s="32">
        <v>0.3477599895377908</v>
      </c>
      <c r="M34" s="32">
        <v>0.33940405083011294</v>
      </c>
      <c r="N34" s="32">
        <v>0.3372279571368948</v>
      </c>
      <c r="O34" s="32">
        <v>0.35892171172366261</v>
      </c>
      <c r="P34" s="32">
        <v>0.32531067198382663</v>
      </c>
      <c r="Q34" s="32">
        <v>0.35597881182617636</v>
      </c>
      <c r="R34" s="32">
        <v>0.3580668428114237</v>
      </c>
      <c r="S34" s="32">
        <v>0.35836548930878648</v>
      </c>
      <c r="T34" s="32">
        <v>0.36919602082791819</v>
      </c>
      <c r="U34" s="32">
        <v>0.38219485645139417</v>
      </c>
      <c r="V34" s="32">
        <v>0.38921204031418299</v>
      </c>
      <c r="W34" s="32">
        <v>0.33652950008220878</v>
      </c>
      <c r="X34" s="32">
        <v>0.37361529491834733</v>
      </c>
      <c r="Y34" s="32">
        <v>0.35193101949783001</v>
      </c>
      <c r="Z34" s="32">
        <v>0.35933636301935457</v>
      </c>
      <c r="AA34" s="32">
        <v>0.35517639955336827</v>
      </c>
    </row>
    <row r="35" spans="1:27" s="30" customFormat="1" x14ac:dyDescent="0.35">
      <c r="A35" s="31" t="s">
        <v>120</v>
      </c>
      <c r="B35" s="31" t="s">
        <v>68</v>
      </c>
      <c r="C35" s="32" t="s">
        <v>152</v>
      </c>
      <c r="D35" s="32" t="s">
        <v>152</v>
      </c>
      <c r="E35" s="32" t="s">
        <v>152</v>
      </c>
      <c r="F35" s="32" t="s">
        <v>152</v>
      </c>
      <c r="G35" s="32" t="s">
        <v>152</v>
      </c>
      <c r="H35" s="32" t="s">
        <v>152</v>
      </c>
      <c r="I35" s="32" t="s">
        <v>152</v>
      </c>
      <c r="J35" s="32" t="s">
        <v>152</v>
      </c>
      <c r="K35" s="32" t="s">
        <v>152</v>
      </c>
      <c r="L35" s="32" t="s">
        <v>152</v>
      </c>
      <c r="M35" s="32" t="s">
        <v>152</v>
      </c>
      <c r="N35" s="32" t="s">
        <v>152</v>
      </c>
      <c r="O35" s="32" t="s">
        <v>152</v>
      </c>
      <c r="P35" s="32" t="s">
        <v>152</v>
      </c>
      <c r="Q35" s="32" t="s">
        <v>152</v>
      </c>
      <c r="R35" s="32" t="s">
        <v>152</v>
      </c>
      <c r="S35" s="32" t="s">
        <v>152</v>
      </c>
      <c r="T35" s="32" t="s">
        <v>152</v>
      </c>
      <c r="U35" s="32" t="s">
        <v>152</v>
      </c>
      <c r="V35" s="32" t="s">
        <v>152</v>
      </c>
      <c r="W35" s="32" t="s">
        <v>152</v>
      </c>
      <c r="X35" s="32" t="s">
        <v>152</v>
      </c>
      <c r="Y35" s="32" t="s">
        <v>152</v>
      </c>
      <c r="Z35" s="32" t="s">
        <v>152</v>
      </c>
      <c r="AA35" s="32" t="s">
        <v>152</v>
      </c>
    </row>
    <row r="36" spans="1:27" s="30" customFormat="1" x14ac:dyDescent="0.35">
      <c r="A36" s="31" t="s">
        <v>120</v>
      </c>
      <c r="B36" s="31" t="s">
        <v>18</v>
      </c>
      <c r="C36" s="32">
        <v>0.77091771137189791</v>
      </c>
      <c r="D36" s="32">
        <v>0.4420608978720883</v>
      </c>
      <c r="E36" s="32">
        <v>0.46695458116266247</v>
      </c>
      <c r="F36" s="32">
        <v>0.50897293682298095</v>
      </c>
      <c r="G36" s="32">
        <v>0.32239183474462663</v>
      </c>
      <c r="H36" s="32">
        <v>0.15050049614496891</v>
      </c>
      <c r="I36" s="32">
        <v>0.15028603523401357</v>
      </c>
      <c r="J36" s="32">
        <v>0.1617619383317481</v>
      </c>
      <c r="K36" s="32">
        <v>0.12073743661062891</v>
      </c>
      <c r="L36" s="32">
        <v>0.15021713499324488</v>
      </c>
      <c r="M36" s="32">
        <v>0.1723195547359167</v>
      </c>
      <c r="N36" s="32">
        <v>0.19552101583374251</v>
      </c>
      <c r="O36" s="32">
        <v>0.24012420355059189</v>
      </c>
      <c r="P36" s="32">
        <v>0.18855782034127061</v>
      </c>
      <c r="Q36" s="32">
        <v>0.19489739026866387</v>
      </c>
      <c r="R36" s="32">
        <v>0.19494265928025267</v>
      </c>
      <c r="S36" s="32">
        <v>0.19487986243419492</v>
      </c>
      <c r="T36" s="32">
        <v>0.22311724726907978</v>
      </c>
      <c r="U36" s="32">
        <v>0.24465651075791836</v>
      </c>
      <c r="V36" s="32">
        <v>0.26425687799314385</v>
      </c>
      <c r="W36" s="32">
        <v>0.24376162905020549</v>
      </c>
      <c r="X36" s="32">
        <v>0.26869935952431234</v>
      </c>
      <c r="Y36" s="32">
        <v>0.24640655500335473</v>
      </c>
      <c r="Z36" s="32">
        <v>0.22980389365140638</v>
      </c>
      <c r="AA36" s="32">
        <v>0.33690005746020979</v>
      </c>
    </row>
    <row r="37" spans="1:27" s="30" customFormat="1" x14ac:dyDescent="0.35">
      <c r="A37" s="31" t="s">
        <v>120</v>
      </c>
      <c r="B37" s="31" t="s">
        <v>30</v>
      </c>
      <c r="C37" s="32" t="s">
        <v>152</v>
      </c>
      <c r="D37" s="32" t="s">
        <v>152</v>
      </c>
      <c r="E37" s="32" t="s">
        <v>152</v>
      </c>
      <c r="F37" s="32" t="s">
        <v>152</v>
      </c>
      <c r="G37" s="32" t="s">
        <v>152</v>
      </c>
      <c r="H37" s="32" t="s">
        <v>152</v>
      </c>
      <c r="I37" s="32" t="s">
        <v>152</v>
      </c>
      <c r="J37" s="32" t="s">
        <v>152</v>
      </c>
      <c r="K37" s="32" t="s">
        <v>152</v>
      </c>
      <c r="L37" s="32" t="s">
        <v>152</v>
      </c>
      <c r="M37" s="32" t="s">
        <v>152</v>
      </c>
      <c r="N37" s="32" t="s">
        <v>152</v>
      </c>
      <c r="O37" s="32" t="s">
        <v>152</v>
      </c>
      <c r="P37" s="32" t="s">
        <v>152</v>
      </c>
      <c r="Q37" s="32" t="s">
        <v>152</v>
      </c>
      <c r="R37" s="32" t="s">
        <v>152</v>
      </c>
      <c r="S37" s="32" t="s">
        <v>152</v>
      </c>
      <c r="T37" s="32" t="s">
        <v>152</v>
      </c>
      <c r="U37" s="32" t="s">
        <v>152</v>
      </c>
      <c r="V37" s="32" t="s">
        <v>152</v>
      </c>
      <c r="W37" s="32" t="s">
        <v>152</v>
      </c>
      <c r="X37" s="32" t="s">
        <v>152</v>
      </c>
      <c r="Y37" s="32" t="s">
        <v>152</v>
      </c>
      <c r="Z37" s="32" t="s">
        <v>152</v>
      </c>
      <c r="AA37" s="32" t="s">
        <v>152</v>
      </c>
    </row>
    <row r="38" spans="1:27" s="30" customFormat="1" x14ac:dyDescent="0.35">
      <c r="A38" s="31" t="s">
        <v>120</v>
      </c>
      <c r="B38" s="31" t="s">
        <v>63</v>
      </c>
      <c r="C38" s="32">
        <v>3.2587748034700339E-3</v>
      </c>
      <c r="D38" s="32">
        <v>2.3063912432041928E-7</v>
      </c>
      <c r="E38" s="32">
        <v>2.4258451428778189E-7</v>
      </c>
      <c r="F38" s="32">
        <v>2.5704037374903182E-7</v>
      </c>
      <c r="G38" s="32">
        <v>1.7883070565720226E-7</v>
      </c>
      <c r="H38" s="32">
        <v>1.7174288875015871E-7</v>
      </c>
      <c r="I38" s="32">
        <v>1.7064556765310179E-7</v>
      </c>
      <c r="J38" s="32">
        <v>1.8231831067164661E-7</v>
      </c>
      <c r="K38" s="32">
        <v>1.8555489840048432E-7</v>
      </c>
      <c r="L38" s="32">
        <v>2.1785733953700841E-7</v>
      </c>
      <c r="M38" s="32">
        <v>2.237960180594779E-7</v>
      </c>
      <c r="N38" s="32">
        <v>2.6563102284587291E-7</v>
      </c>
      <c r="O38" s="32">
        <v>2.6367899753596555E-7</v>
      </c>
      <c r="P38" s="32">
        <v>1.7431975843305265E-7</v>
      </c>
      <c r="Q38" s="32">
        <v>1.757329358897507E-7</v>
      </c>
      <c r="R38" s="32">
        <v>1.1783883900218212E-4</v>
      </c>
      <c r="S38" s="32">
        <v>3.1951472269955406E-3</v>
      </c>
      <c r="T38" s="32">
        <v>1.9927932730617019E-7</v>
      </c>
      <c r="U38" s="32">
        <v>8.3057976602022784E-3</v>
      </c>
      <c r="V38" s="32">
        <v>2.9040549043811439E-3</v>
      </c>
      <c r="W38" s="32">
        <v>3.0942651967760669E-3</v>
      </c>
      <c r="X38" s="32">
        <v>5.2553273525867087E-3</v>
      </c>
      <c r="Y38" s="32">
        <v>4.3088972925207289E-3</v>
      </c>
      <c r="Z38" s="32">
        <v>8.8856859368154802E-3</v>
      </c>
      <c r="AA38" s="32">
        <v>1.8967028886189639E-2</v>
      </c>
    </row>
    <row r="39" spans="1:27" s="30" customFormat="1" x14ac:dyDescent="0.35">
      <c r="A39" s="31" t="s">
        <v>120</v>
      </c>
      <c r="B39" s="31" t="s">
        <v>62</v>
      </c>
      <c r="C39" s="32">
        <v>0.52552973053323393</v>
      </c>
      <c r="D39" s="32">
        <v>0.52426932623851674</v>
      </c>
      <c r="E39" s="32">
        <v>0.52492570394500393</v>
      </c>
      <c r="F39" s="32">
        <v>0.52325526957253521</v>
      </c>
      <c r="G39" s="32">
        <v>0.51592585833945626</v>
      </c>
      <c r="H39" s="32">
        <v>0.49433572234833389</v>
      </c>
      <c r="I39" s="32">
        <v>0.49603412625515431</v>
      </c>
      <c r="J39" s="32">
        <v>0.50095599277905933</v>
      </c>
      <c r="K39" s="32">
        <v>0.49820557034228219</v>
      </c>
      <c r="L39" s="32">
        <v>0.49678575318467255</v>
      </c>
      <c r="M39" s="32">
        <v>0.50267847115920616</v>
      </c>
      <c r="N39" s="32">
        <v>0.49065721173666743</v>
      </c>
      <c r="O39" s="32">
        <v>0.49893130260649649</v>
      </c>
      <c r="P39" s="32">
        <v>0.46499482689790894</v>
      </c>
      <c r="Q39" s="32">
        <v>0.48282723272854544</v>
      </c>
      <c r="R39" s="32">
        <v>0.47777805763318448</v>
      </c>
      <c r="S39" s="32">
        <v>0.34741113186661132</v>
      </c>
      <c r="T39" s="32">
        <v>0.31619005119690052</v>
      </c>
      <c r="U39" s="32">
        <v>0.3162105299571053</v>
      </c>
      <c r="V39" s="32">
        <v>0.30052893662653934</v>
      </c>
      <c r="W39" s="32">
        <v>0.33344503251695035</v>
      </c>
      <c r="X39" s="32" t="s">
        <v>152</v>
      </c>
      <c r="Y39" s="32" t="s">
        <v>152</v>
      </c>
      <c r="Z39" s="32" t="s">
        <v>152</v>
      </c>
      <c r="AA39" s="32" t="s">
        <v>152</v>
      </c>
    </row>
    <row r="40" spans="1:27" s="30" customFormat="1" x14ac:dyDescent="0.35">
      <c r="A40" s="31" t="s">
        <v>120</v>
      </c>
      <c r="B40" s="31" t="s">
        <v>66</v>
      </c>
      <c r="C40" s="32">
        <v>0.36449515460917759</v>
      </c>
      <c r="D40" s="32">
        <v>0.39741687975010992</v>
      </c>
      <c r="E40" s="32">
        <v>0.36284112924313883</v>
      </c>
      <c r="F40" s="32">
        <v>0.32438770651504317</v>
      </c>
      <c r="G40" s="32">
        <v>0.36140818897257815</v>
      </c>
      <c r="H40" s="32">
        <v>0.35877018142744049</v>
      </c>
      <c r="I40" s="32">
        <v>0.38400016488398908</v>
      </c>
      <c r="J40" s="32">
        <v>0.37668051632035054</v>
      </c>
      <c r="K40" s="32">
        <v>0.36206283793933136</v>
      </c>
      <c r="L40" s="32">
        <v>0.36860001157035305</v>
      </c>
      <c r="M40" s="32">
        <v>0.33691119355942184</v>
      </c>
      <c r="N40" s="32">
        <v>0.30713713359390699</v>
      </c>
      <c r="O40" s="32">
        <v>0.28053054271007555</v>
      </c>
      <c r="P40" s="32">
        <v>0.32250155324570506</v>
      </c>
      <c r="Q40" s="32">
        <v>0.33264827187190299</v>
      </c>
      <c r="R40" s="32">
        <v>0.3613249792781188</v>
      </c>
      <c r="S40" s="32">
        <v>0.3550773725821767</v>
      </c>
      <c r="T40" s="32">
        <v>0.35500786275780083</v>
      </c>
      <c r="U40" s="32">
        <v>0.35003144887039278</v>
      </c>
      <c r="V40" s="32">
        <v>0.2926656006549862</v>
      </c>
      <c r="W40" s="32">
        <v>0.29665197256088188</v>
      </c>
      <c r="X40" s="32">
        <v>0.26914763601582625</v>
      </c>
      <c r="Y40" s="32">
        <v>0.30600909588325864</v>
      </c>
      <c r="Z40" s="32">
        <v>0.28988530307172072</v>
      </c>
      <c r="AA40" s="32">
        <v>0.31566500773117551</v>
      </c>
    </row>
    <row r="41" spans="1:27" s="30" customFormat="1" x14ac:dyDescent="0.35">
      <c r="A41" s="31" t="s">
        <v>120</v>
      </c>
      <c r="B41" s="31" t="s">
        <v>65</v>
      </c>
      <c r="C41" s="32">
        <v>0.30285414762026419</v>
      </c>
      <c r="D41" s="32">
        <v>0.31017385248232782</v>
      </c>
      <c r="E41" s="32">
        <v>0.31173995524831205</v>
      </c>
      <c r="F41" s="32">
        <v>0.29747585967333479</v>
      </c>
      <c r="G41" s="32">
        <v>0.29156781764394074</v>
      </c>
      <c r="H41" s="32">
        <v>0.31010910387364421</v>
      </c>
      <c r="I41" s="32">
        <v>0.30929687497922564</v>
      </c>
      <c r="J41" s="32">
        <v>0.25744778453837486</v>
      </c>
      <c r="K41" s="32">
        <v>0.28483165441663533</v>
      </c>
      <c r="L41" s="32">
        <v>0.29712248710484007</v>
      </c>
      <c r="M41" s="32">
        <v>0.31028632019686553</v>
      </c>
      <c r="N41" s="32">
        <v>0.30492686405458375</v>
      </c>
      <c r="O41" s="32">
        <v>0.29598691706025837</v>
      </c>
      <c r="P41" s="32">
        <v>0.29120258105883273</v>
      </c>
      <c r="Q41" s="32">
        <v>0.30882316761343032</v>
      </c>
      <c r="R41" s="32">
        <v>0.30899928734391985</v>
      </c>
      <c r="S41" s="32">
        <v>0.26300921711657671</v>
      </c>
      <c r="T41" s="32">
        <v>0.28471228041148067</v>
      </c>
      <c r="U41" s="32">
        <v>0.29668929707024827</v>
      </c>
      <c r="V41" s="32">
        <v>0.30660206851436722</v>
      </c>
      <c r="W41" s="32">
        <v>0.30225285231155341</v>
      </c>
      <c r="X41" s="32">
        <v>0.293894964497527</v>
      </c>
      <c r="Y41" s="32">
        <v>0.28965503863127251</v>
      </c>
      <c r="Z41" s="32">
        <v>0.30179776879195241</v>
      </c>
      <c r="AA41" s="32">
        <v>0.30409003369074916</v>
      </c>
    </row>
    <row r="42" spans="1:27" s="30" customFormat="1" x14ac:dyDescent="0.35">
      <c r="A42" s="31" t="s">
        <v>120</v>
      </c>
      <c r="B42" s="31" t="s">
        <v>34</v>
      </c>
      <c r="C42" s="32">
        <v>1.3373702327286871E-2</v>
      </c>
      <c r="D42" s="32">
        <v>5.4251776957819908E-2</v>
      </c>
      <c r="E42" s="32">
        <v>6.3569475423548683E-2</v>
      </c>
      <c r="F42" s="32">
        <v>6.076038278993582E-2</v>
      </c>
      <c r="G42" s="32">
        <v>6.6799154874435759E-2</v>
      </c>
      <c r="H42" s="32">
        <v>0.10807809397846178</v>
      </c>
      <c r="I42" s="32">
        <v>0.10886629591478562</v>
      </c>
      <c r="J42" s="32">
        <v>0.10179772334597706</v>
      </c>
      <c r="K42" s="32">
        <v>0.10828828844944643</v>
      </c>
      <c r="L42" s="32">
        <v>0.10923284334931699</v>
      </c>
      <c r="M42" s="32">
        <v>0.10419550703323711</v>
      </c>
      <c r="N42" s="32">
        <v>0.11631596634431138</v>
      </c>
      <c r="O42" s="32">
        <v>0.11025858946182744</v>
      </c>
      <c r="P42" s="32">
        <v>0.10049244197405717</v>
      </c>
      <c r="Q42" s="32">
        <v>0.11533386424708739</v>
      </c>
      <c r="R42" s="32">
        <v>0.1162633633849636</v>
      </c>
      <c r="S42" s="32">
        <v>0.10486323986237206</v>
      </c>
      <c r="T42" s="32">
        <v>0.11242782736297786</v>
      </c>
      <c r="U42" s="32">
        <v>0.11400002763594905</v>
      </c>
      <c r="V42" s="32">
        <v>0.11952785601525182</v>
      </c>
      <c r="W42" s="32">
        <v>0.12056342527214012</v>
      </c>
      <c r="X42" s="32">
        <v>0.11974921153462403</v>
      </c>
      <c r="Y42" s="32">
        <v>0.11389135222796494</v>
      </c>
      <c r="Z42" s="32">
        <v>0.11569687251092359</v>
      </c>
      <c r="AA42" s="32">
        <v>0.11804296340915102</v>
      </c>
    </row>
    <row r="43" spans="1:27" s="30" customFormat="1" x14ac:dyDescent="0.35">
      <c r="A43" s="31" t="s">
        <v>120</v>
      </c>
      <c r="B43" s="31" t="s">
        <v>70</v>
      </c>
      <c r="C43" s="32">
        <v>5.5593681406713134E-3</v>
      </c>
      <c r="D43" s="32">
        <v>8.6838528398622133E-2</v>
      </c>
      <c r="E43" s="32">
        <v>0.10309665144596651</v>
      </c>
      <c r="F43" s="32">
        <v>9.7695940643586623E-2</v>
      </c>
      <c r="G43" s="32">
        <v>0.10493480414630754</v>
      </c>
      <c r="H43" s="32">
        <v>8.1600124432216203E-2</v>
      </c>
      <c r="I43" s="32">
        <v>8.3080440810721565E-2</v>
      </c>
      <c r="J43" s="32">
        <v>8.826970135115754E-2</v>
      </c>
      <c r="K43" s="32">
        <v>9.1887583145656426E-2</v>
      </c>
      <c r="L43" s="32">
        <v>0.10099502178867573</v>
      </c>
      <c r="M43" s="32">
        <v>7.9880982850191712E-2</v>
      </c>
      <c r="N43" s="32">
        <v>0.15431259879770284</v>
      </c>
      <c r="O43" s="32">
        <v>0.14745818439331454</v>
      </c>
      <c r="P43" s="32">
        <v>0.12559377322224347</v>
      </c>
      <c r="Q43" s="32">
        <v>0.15197158155128918</v>
      </c>
      <c r="R43" s="32">
        <v>0.1465005710216547</v>
      </c>
      <c r="S43" s="32">
        <v>0.18349862497582844</v>
      </c>
      <c r="T43" s="32">
        <v>0.18716092519437313</v>
      </c>
      <c r="U43" s="32">
        <v>0.19174576370813851</v>
      </c>
      <c r="V43" s="32">
        <v>0.2037740702502201</v>
      </c>
      <c r="W43" s="32">
        <v>0.22103636407664859</v>
      </c>
      <c r="X43" s="32">
        <v>0.22762722538849753</v>
      </c>
      <c r="Y43" s="32">
        <v>0.20108883896396609</v>
      </c>
      <c r="Z43" s="32">
        <v>0.21289416762436805</v>
      </c>
      <c r="AA43" s="32">
        <v>0.21374552381064243</v>
      </c>
    </row>
    <row r="44" spans="1:27" s="30" customFormat="1" x14ac:dyDescent="0.35">
      <c r="A44" s="31" t="s">
        <v>120</v>
      </c>
      <c r="B44" s="31" t="s">
        <v>52</v>
      </c>
      <c r="C44" s="32">
        <v>6.3250295053459082E-2</v>
      </c>
      <c r="D44" s="32">
        <v>7.9001361921546248E-2</v>
      </c>
      <c r="E44" s="32">
        <v>8.7508013153072425E-2</v>
      </c>
      <c r="F44" s="32">
        <v>8.4900585563093642E-2</v>
      </c>
      <c r="G44" s="32">
        <v>8.9506051714840482E-2</v>
      </c>
      <c r="H44" s="32">
        <v>8.8808134802635122E-2</v>
      </c>
      <c r="I44" s="32">
        <v>8.9930830401632786E-2</v>
      </c>
      <c r="J44" s="32">
        <v>8.6663300513237312E-2</v>
      </c>
      <c r="K44" s="32">
        <v>8.9340928987561019E-2</v>
      </c>
      <c r="L44" s="32">
        <v>8.8088989688899319E-2</v>
      </c>
      <c r="M44" s="32">
        <v>8.6081509477845763E-2</v>
      </c>
      <c r="N44" s="32">
        <v>9.1084513729119271E-2</v>
      </c>
      <c r="O44" s="32">
        <v>8.885210941916856E-2</v>
      </c>
      <c r="P44" s="32">
        <v>8.6502390571914028E-2</v>
      </c>
      <c r="Q44" s="32">
        <v>8.8360954749228365E-2</v>
      </c>
      <c r="R44" s="32">
        <v>9.1127309431857081E-2</v>
      </c>
      <c r="S44" s="32">
        <v>8.3621567005479486E-2</v>
      </c>
      <c r="T44" s="32">
        <v>8.7315429702000708E-2</v>
      </c>
      <c r="U44" s="32">
        <v>8.8745591644753624E-2</v>
      </c>
      <c r="V44" s="32">
        <v>9.0864994941359967E-2</v>
      </c>
      <c r="W44" s="32">
        <v>9.0122231502014094E-2</v>
      </c>
      <c r="X44" s="32">
        <v>9.143191752979174E-2</v>
      </c>
      <c r="Y44" s="32">
        <v>8.8894277694188811E-2</v>
      </c>
      <c r="Z44" s="32">
        <v>8.9137442273076697E-2</v>
      </c>
      <c r="AA44" s="32">
        <v>9.1135286276486677E-2</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2" t="s">
        <v>152</v>
      </c>
      <c r="D48" s="32" t="s">
        <v>152</v>
      </c>
      <c r="E48" s="32" t="s">
        <v>152</v>
      </c>
      <c r="F48" s="32" t="s">
        <v>152</v>
      </c>
      <c r="G48" s="32" t="s">
        <v>152</v>
      </c>
      <c r="H48" s="32" t="s">
        <v>152</v>
      </c>
      <c r="I48" s="32" t="s">
        <v>152</v>
      </c>
      <c r="J48" s="32" t="s">
        <v>152</v>
      </c>
      <c r="K48" s="32" t="s">
        <v>152</v>
      </c>
      <c r="L48" s="32" t="s">
        <v>152</v>
      </c>
      <c r="M48" s="32" t="s">
        <v>152</v>
      </c>
      <c r="N48" s="32" t="s">
        <v>152</v>
      </c>
      <c r="O48" s="32" t="s">
        <v>152</v>
      </c>
      <c r="P48" s="32" t="s">
        <v>152</v>
      </c>
      <c r="Q48" s="32" t="s">
        <v>152</v>
      </c>
      <c r="R48" s="32" t="s">
        <v>152</v>
      </c>
      <c r="S48" s="32" t="s">
        <v>152</v>
      </c>
      <c r="T48" s="32" t="s">
        <v>152</v>
      </c>
      <c r="U48" s="32" t="s">
        <v>152</v>
      </c>
      <c r="V48" s="32" t="s">
        <v>152</v>
      </c>
      <c r="W48" s="32" t="s">
        <v>152</v>
      </c>
      <c r="X48" s="32" t="s">
        <v>152</v>
      </c>
      <c r="Y48" s="32" t="s">
        <v>152</v>
      </c>
      <c r="Z48" s="32" t="s">
        <v>152</v>
      </c>
      <c r="AA48" s="32" t="s">
        <v>152</v>
      </c>
    </row>
    <row r="49" spans="1:27" s="30" customFormat="1" x14ac:dyDescent="0.35">
      <c r="A49" s="31" t="s">
        <v>121</v>
      </c>
      <c r="B49" s="31" t="s">
        <v>68</v>
      </c>
      <c r="C49" s="32">
        <v>0.63527439097277005</v>
      </c>
      <c r="D49" s="32">
        <v>0.48987681990963206</v>
      </c>
      <c r="E49" s="32">
        <v>0.50226008271773115</v>
      </c>
      <c r="F49" s="32">
        <v>0.45121213034019458</v>
      </c>
      <c r="G49" s="32">
        <v>0.43947360204642705</v>
      </c>
      <c r="H49" s="32">
        <v>0.42591338688605168</v>
      </c>
      <c r="I49" s="32">
        <v>0.40004372850780773</v>
      </c>
      <c r="J49" s="32">
        <v>0.39360279891763911</v>
      </c>
      <c r="K49" s="32">
        <v>0.37135425431468155</v>
      </c>
      <c r="L49" s="32">
        <v>0.40730749819754875</v>
      </c>
      <c r="M49" s="32">
        <v>0.40137495107632098</v>
      </c>
      <c r="N49" s="32">
        <v>0.40877614584406224</v>
      </c>
      <c r="O49" s="32">
        <v>0.40563582929927555</v>
      </c>
      <c r="P49" s="32">
        <v>0.40647310742609949</v>
      </c>
      <c r="Q49" s="32">
        <v>0.40899354550760464</v>
      </c>
      <c r="R49" s="32">
        <v>0.40270932468156695</v>
      </c>
      <c r="S49" s="32">
        <v>0.38447059086071339</v>
      </c>
      <c r="T49" s="32">
        <v>0.35696951968963503</v>
      </c>
      <c r="U49" s="32">
        <v>0.38179457204655448</v>
      </c>
      <c r="V49" s="32">
        <v>0.39966276650530436</v>
      </c>
      <c r="W49" s="32">
        <v>0.40140756342912076</v>
      </c>
      <c r="X49" s="32">
        <v>0.41798801318302381</v>
      </c>
      <c r="Y49" s="32">
        <v>0.43253731589247085</v>
      </c>
      <c r="Z49" s="32">
        <v>0.42874697703162012</v>
      </c>
      <c r="AA49" s="32">
        <v>0.43516111511655847</v>
      </c>
    </row>
    <row r="50" spans="1:27" s="30" customFormat="1" x14ac:dyDescent="0.35">
      <c r="A50" s="31" t="s">
        <v>121</v>
      </c>
      <c r="B50" s="31" t="s">
        <v>18</v>
      </c>
      <c r="C50" s="32" t="s">
        <v>152</v>
      </c>
      <c r="D50" s="32" t="s">
        <v>152</v>
      </c>
      <c r="E50" s="32" t="s">
        <v>152</v>
      </c>
      <c r="F50" s="32" t="s">
        <v>152</v>
      </c>
      <c r="G50" s="32" t="s">
        <v>152</v>
      </c>
      <c r="H50" s="32" t="s">
        <v>152</v>
      </c>
      <c r="I50" s="32" t="s">
        <v>152</v>
      </c>
      <c r="J50" s="32" t="s">
        <v>152</v>
      </c>
      <c r="K50" s="32" t="s">
        <v>152</v>
      </c>
      <c r="L50" s="32" t="s">
        <v>152</v>
      </c>
      <c r="M50" s="32" t="s">
        <v>152</v>
      </c>
      <c r="N50" s="32" t="s">
        <v>152</v>
      </c>
      <c r="O50" s="32" t="s">
        <v>152</v>
      </c>
      <c r="P50" s="32" t="s">
        <v>152</v>
      </c>
      <c r="Q50" s="32" t="s">
        <v>152</v>
      </c>
      <c r="R50" s="32" t="s">
        <v>152</v>
      </c>
      <c r="S50" s="32" t="s">
        <v>152</v>
      </c>
      <c r="T50" s="32" t="s">
        <v>152</v>
      </c>
      <c r="U50" s="32" t="s">
        <v>152</v>
      </c>
      <c r="V50" s="32" t="s">
        <v>152</v>
      </c>
      <c r="W50" s="32" t="s">
        <v>152</v>
      </c>
      <c r="X50" s="32" t="s">
        <v>152</v>
      </c>
      <c r="Y50" s="32" t="s">
        <v>152</v>
      </c>
      <c r="Z50" s="32" t="s">
        <v>152</v>
      </c>
      <c r="AA50" s="32" t="s">
        <v>152</v>
      </c>
    </row>
    <row r="51" spans="1:27" s="30" customFormat="1" x14ac:dyDescent="0.35">
      <c r="A51" s="31" t="s">
        <v>121</v>
      </c>
      <c r="B51" s="31" t="s">
        <v>30</v>
      </c>
      <c r="C51" s="32">
        <v>8.9620981735159828E-3</v>
      </c>
      <c r="D51" s="32">
        <v>4.8906317351598179E-3</v>
      </c>
      <c r="E51" s="32">
        <v>5.103979223744292E-3</v>
      </c>
      <c r="F51" s="32">
        <v>8.9898408675799079E-4</v>
      </c>
      <c r="G51" s="32">
        <v>3.5874047945205252E-7</v>
      </c>
      <c r="H51" s="32">
        <v>1.0325570776255706E-3</v>
      </c>
      <c r="I51" s="32">
        <v>5.5901826484018266E-4</v>
      </c>
      <c r="J51" s="32">
        <v>1.9048586757990869E-7</v>
      </c>
      <c r="K51" s="32">
        <v>2.5982401826483784E-7</v>
      </c>
      <c r="L51" s="32">
        <v>3.8112102739726029E-7</v>
      </c>
      <c r="M51" s="32">
        <v>2.5531347031963467E-7</v>
      </c>
      <c r="N51" s="32">
        <v>3.1602622146118496E-3</v>
      </c>
      <c r="O51" s="32">
        <v>6.1041365296803426E-3</v>
      </c>
      <c r="P51" s="32">
        <v>1.7353843378995433E-2</v>
      </c>
      <c r="Q51" s="32">
        <v>2.0512944063926938E-2</v>
      </c>
      <c r="R51" s="32">
        <v>2.148222716894977E-2</v>
      </c>
      <c r="S51" s="32">
        <v>3.2936173515981736E-2</v>
      </c>
      <c r="T51" s="32">
        <v>4.1516611872146121E-2</v>
      </c>
      <c r="U51" s="32" t="s">
        <v>152</v>
      </c>
      <c r="V51" s="32" t="s">
        <v>152</v>
      </c>
      <c r="W51" s="32" t="s">
        <v>152</v>
      </c>
      <c r="X51" s="32" t="s">
        <v>152</v>
      </c>
      <c r="Y51" s="32" t="s">
        <v>152</v>
      </c>
      <c r="Z51" s="32" t="s">
        <v>152</v>
      </c>
      <c r="AA51" s="32" t="s">
        <v>152</v>
      </c>
    </row>
    <row r="52" spans="1:27" s="30" customFormat="1" x14ac:dyDescent="0.35">
      <c r="A52" s="31" t="s">
        <v>121</v>
      </c>
      <c r="B52" s="31" t="s">
        <v>63</v>
      </c>
      <c r="C52" s="32">
        <v>9.9586226959485873E-4</v>
      </c>
      <c r="D52" s="32">
        <v>1.1682989076486042E-3</v>
      </c>
      <c r="E52" s="32">
        <v>7.9227429007195933E-4</v>
      </c>
      <c r="F52" s="32">
        <v>5.7182689178596592E-5</v>
      </c>
      <c r="G52" s="32">
        <v>3.1968945785950918E-7</v>
      </c>
      <c r="H52" s="32">
        <v>2.7532426275305804E-7</v>
      </c>
      <c r="I52" s="32">
        <v>2.8574103699756469E-7</v>
      </c>
      <c r="J52" s="32">
        <v>2.6876896940087265E-7</v>
      </c>
      <c r="K52" s="32">
        <v>2.8636893984920226E-7</v>
      </c>
      <c r="L52" s="32">
        <v>3.0854522280892427E-7</v>
      </c>
      <c r="M52" s="32">
        <v>2.4640985077658308E-7</v>
      </c>
      <c r="N52" s="32">
        <v>3.1408383767517244E-4</v>
      </c>
      <c r="O52" s="32">
        <v>2.3461103909908288E-4</v>
      </c>
      <c r="P52" s="32">
        <v>3.2148189240486605E-7</v>
      </c>
      <c r="Q52" s="32">
        <v>1.0004750636743935E-3</v>
      </c>
      <c r="R52" s="32">
        <v>2.1896536565295817E-3</v>
      </c>
      <c r="S52" s="32">
        <v>6.1325214330611617E-3</v>
      </c>
      <c r="T52" s="32">
        <v>4.3817930984582469E-3</v>
      </c>
      <c r="U52" s="32">
        <v>2.0051878168721005E-2</v>
      </c>
      <c r="V52" s="32">
        <v>1.760791621894825E-2</v>
      </c>
      <c r="W52" s="32">
        <v>1.7937950372160748E-2</v>
      </c>
      <c r="X52" s="32">
        <v>1.8230832426075302E-2</v>
      </c>
      <c r="Y52" s="32">
        <v>4.8013842299642624E-2</v>
      </c>
      <c r="Z52" s="32">
        <v>3.4185395587382011E-2</v>
      </c>
      <c r="AA52" s="32">
        <v>2.9872153919571535E-2</v>
      </c>
    </row>
    <row r="53" spans="1:27" s="30" customFormat="1" x14ac:dyDescent="0.35">
      <c r="A53" s="31" t="s">
        <v>121</v>
      </c>
      <c r="B53" s="31" t="s">
        <v>62</v>
      </c>
      <c r="C53" s="32">
        <v>0.14621099386697284</v>
      </c>
      <c r="D53" s="32">
        <v>0.14715755778890438</v>
      </c>
      <c r="E53" s="32">
        <v>0.13431626895157489</v>
      </c>
      <c r="F53" s="32">
        <v>0.16368775558454099</v>
      </c>
      <c r="G53" s="32">
        <v>0.16839213606063697</v>
      </c>
      <c r="H53" s="32">
        <v>0.15873959479143501</v>
      </c>
      <c r="I53" s="32">
        <v>0.16041190189961543</v>
      </c>
      <c r="J53" s="32">
        <v>0.2021904809848106</v>
      </c>
      <c r="K53" s="32">
        <v>0.16793005724292276</v>
      </c>
      <c r="L53" s="32">
        <v>0.14401333447538675</v>
      </c>
      <c r="M53" s="32">
        <v>0.1434203623114359</v>
      </c>
      <c r="N53" s="32">
        <v>0.13042624809407313</v>
      </c>
      <c r="O53" s="32">
        <v>0.16071219126990327</v>
      </c>
      <c r="P53" s="32">
        <v>0.16493586343245145</v>
      </c>
      <c r="Q53" s="32">
        <v>0.15757943382201195</v>
      </c>
      <c r="R53" s="32">
        <v>0.15795871927726052</v>
      </c>
      <c r="S53" s="32">
        <v>0.19954075277348671</v>
      </c>
      <c r="T53" s="32">
        <v>0.16561747572134691</v>
      </c>
      <c r="U53" s="32">
        <v>0.14244001845317875</v>
      </c>
      <c r="V53" s="32">
        <v>0.14097060599958725</v>
      </c>
      <c r="W53" s="32">
        <v>0.12899734066852189</v>
      </c>
      <c r="X53" s="32">
        <v>0.15830656219883352</v>
      </c>
      <c r="Y53" s="32">
        <v>0.1629362287392731</v>
      </c>
      <c r="Z53" s="32">
        <v>0.15389216320945059</v>
      </c>
      <c r="AA53" s="32">
        <v>0.15498079897655984</v>
      </c>
    </row>
    <row r="54" spans="1:27" s="30" customFormat="1" x14ac:dyDescent="0.35">
      <c r="A54" s="31" t="s">
        <v>121</v>
      </c>
      <c r="B54" s="31" t="s">
        <v>66</v>
      </c>
      <c r="C54" s="32">
        <v>0.33595089840142128</v>
      </c>
      <c r="D54" s="32">
        <v>0.36206902300476507</v>
      </c>
      <c r="E54" s="32">
        <v>0.31228449198855024</v>
      </c>
      <c r="F54" s="32">
        <v>0.3182500573863532</v>
      </c>
      <c r="G54" s="32">
        <v>0.32917382126487282</v>
      </c>
      <c r="H54" s="32">
        <v>0.34351754188216649</v>
      </c>
      <c r="I54" s="32">
        <v>0.34914374905784956</v>
      </c>
      <c r="J54" s="32">
        <v>0.31258750198602225</v>
      </c>
      <c r="K54" s="32">
        <v>0.32284721133787836</v>
      </c>
      <c r="L54" s="32">
        <v>0.31493105947638916</v>
      </c>
      <c r="M54" s="32">
        <v>0.33948960615876195</v>
      </c>
      <c r="N54" s="32">
        <v>0.28954518682667096</v>
      </c>
      <c r="O54" s="32">
        <v>0.30040267663880982</v>
      </c>
      <c r="P54" s="32">
        <v>0.31380447535058642</v>
      </c>
      <c r="Q54" s="32">
        <v>0.34416600963841348</v>
      </c>
      <c r="R54" s="32">
        <v>0.34936266660911447</v>
      </c>
      <c r="S54" s="32">
        <v>0.30747418161901402</v>
      </c>
      <c r="T54" s="32">
        <v>0.30951693333497127</v>
      </c>
      <c r="U54" s="32">
        <v>0.2947661651179288</v>
      </c>
      <c r="V54" s="32">
        <v>0.31217313667287178</v>
      </c>
      <c r="W54" s="32">
        <v>0.28302750733016263</v>
      </c>
      <c r="X54" s="32">
        <v>0.27672814443057819</v>
      </c>
      <c r="Y54" s="32">
        <v>0.29330650392384405</v>
      </c>
      <c r="Z54" s="32">
        <v>0.30291035607295236</v>
      </c>
      <c r="AA54" s="32">
        <v>0.31284302406998188</v>
      </c>
    </row>
    <row r="55" spans="1:27" s="30" customFormat="1" x14ac:dyDescent="0.35">
      <c r="A55" s="31" t="s">
        <v>121</v>
      </c>
      <c r="B55" s="31" t="s">
        <v>65</v>
      </c>
      <c r="C55" s="32">
        <v>0.28275023081774875</v>
      </c>
      <c r="D55" s="32">
        <v>0.28148884001787122</v>
      </c>
      <c r="E55" s="32">
        <v>0.29203928498317894</v>
      </c>
      <c r="F55" s="32">
        <v>0.27798597222404553</v>
      </c>
      <c r="G55" s="32">
        <v>0.26510679707556761</v>
      </c>
      <c r="H55" s="32">
        <v>0.28274018649852001</v>
      </c>
      <c r="I55" s="32">
        <v>0.28682504075994986</v>
      </c>
      <c r="J55" s="32">
        <v>0.26351780993286705</v>
      </c>
      <c r="K55" s="32">
        <v>0.27531871148462478</v>
      </c>
      <c r="L55" s="32">
        <v>0.28135844594916348</v>
      </c>
      <c r="M55" s="32">
        <v>0.28017567571916946</v>
      </c>
      <c r="N55" s="32">
        <v>0.2898808361664772</v>
      </c>
      <c r="O55" s="32">
        <v>0.27764282038153676</v>
      </c>
      <c r="P55" s="32">
        <v>0.26570156945400208</v>
      </c>
      <c r="Q55" s="32">
        <v>0.27991820807225409</v>
      </c>
      <c r="R55" s="32">
        <v>0.28285946454517807</v>
      </c>
      <c r="S55" s="32">
        <v>0.26575133889581504</v>
      </c>
      <c r="T55" s="32">
        <v>0.27575244283518591</v>
      </c>
      <c r="U55" s="32">
        <v>0.2795705916179631</v>
      </c>
      <c r="V55" s="32">
        <v>0.27518953637046117</v>
      </c>
      <c r="W55" s="32">
        <v>0.28623710317199336</v>
      </c>
      <c r="X55" s="32">
        <v>0.27117722786330994</v>
      </c>
      <c r="Y55" s="32">
        <v>0.26708086438629547</v>
      </c>
      <c r="Z55" s="32">
        <v>0.27565891098078232</v>
      </c>
      <c r="AA55" s="32">
        <v>0.27932741339826744</v>
      </c>
    </row>
    <row r="56" spans="1:27" s="30" customFormat="1" x14ac:dyDescent="0.35">
      <c r="A56" s="31" t="s">
        <v>121</v>
      </c>
      <c r="B56" s="31" t="s">
        <v>34</v>
      </c>
      <c r="C56" s="32">
        <v>2.2827383949944106E-2</v>
      </c>
      <c r="D56" s="32">
        <v>4.312962258405087E-2</v>
      </c>
      <c r="E56" s="32">
        <v>4.5312253780279921E-2</v>
      </c>
      <c r="F56" s="32">
        <v>4.7647743128251797E-2</v>
      </c>
      <c r="G56" s="32">
        <v>4.6152340377081914E-2</v>
      </c>
      <c r="H56" s="32">
        <v>9.7647790388976224E-2</v>
      </c>
      <c r="I56" s="32">
        <v>9.9508250410624222E-2</v>
      </c>
      <c r="J56" s="32">
        <v>0.10985938260817585</v>
      </c>
      <c r="K56" s="32">
        <v>0.10252070971612937</v>
      </c>
      <c r="L56" s="32">
        <v>9.6835411149120712E-2</v>
      </c>
      <c r="M56" s="32">
        <v>9.5474796646520158E-2</v>
      </c>
      <c r="N56" s="32">
        <v>9.4852270758654544E-2</v>
      </c>
      <c r="O56" s="32">
        <v>8.4988159320005738E-2</v>
      </c>
      <c r="P56" s="32">
        <v>9.8786291698674852E-2</v>
      </c>
      <c r="Q56" s="32">
        <v>0.11258082462372611</v>
      </c>
      <c r="R56" s="32">
        <v>0.11534932109500763</v>
      </c>
      <c r="S56" s="32">
        <v>0.11673989213071027</v>
      </c>
      <c r="T56" s="32">
        <v>0.1125091122101808</v>
      </c>
      <c r="U56" s="32">
        <v>0.1140726792415715</v>
      </c>
      <c r="V56" s="32">
        <v>9.5481251260316716E-2</v>
      </c>
      <c r="W56" s="32">
        <v>0.11394067252691424</v>
      </c>
      <c r="X56" s="32">
        <v>0.10680929404975247</v>
      </c>
      <c r="Y56" s="32">
        <v>0.1010023968873492</v>
      </c>
      <c r="Z56" s="32">
        <v>0.10883683144689697</v>
      </c>
      <c r="AA56" s="32">
        <v>0.11763042804029744</v>
      </c>
    </row>
    <row r="57" spans="1:27" s="30" customFormat="1" x14ac:dyDescent="0.35">
      <c r="A57" s="31" t="s">
        <v>121</v>
      </c>
      <c r="B57" s="31" t="s">
        <v>70</v>
      </c>
      <c r="C57" s="32" t="s">
        <v>152</v>
      </c>
      <c r="D57" s="32" t="s">
        <v>152</v>
      </c>
      <c r="E57" s="32" t="s">
        <v>152</v>
      </c>
      <c r="F57" s="32" t="s">
        <v>152</v>
      </c>
      <c r="G57" s="32" t="s">
        <v>152</v>
      </c>
      <c r="H57" s="32" t="s">
        <v>152</v>
      </c>
      <c r="I57" s="32" t="s">
        <v>152</v>
      </c>
      <c r="J57" s="32" t="s">
        <v>152</v>
      </c>
      <c r="K57" s="32" t="s">
        <v>152</v>
      </c>
      <c r="L57" s="32" t="s">
        <v>152</v>
      </c>
      <c r="M57" s="32" t="s">
        <v>152</v>
      </c>
      <c r="N57" s="32">
        <v>0.23408270341619239</v>
      </c>
      <c r="O57" s="32">
        <v>0.21208430886747465</v>
      </c>
      <c r="P57" s="32">
        <v>0.25000543696143318</v>
      </c>
      <c r="Q57" s="32">
        <v>0.28468093743435907</v>
      </c>
      <c r="R57" s="32">
        <v>0.28787641443322554</v>
      </c>
      <c r="S57" s="32">
        <v>0.29073605731902669</v>
      </c>
      <c r="T57" s="32">
        <v>0.27915328832996211</v>
      </c>
      <c r="U57" s="32">
        <v>0.2871508729254863</v>
      </c>
      <c r="V57" s="32">
        <v>0.2565492345935102</v>
      </c>
      <c r="W57" s="32">
        <v>0.27418579318307906</v>
      </c>
      <c r="X57" s="32">
        <v>0.26446914508930153</v>
      </c>
      <c r="Y57" s="32">
        <v>0.23291002788237905</v>
      </c>
      <c r="Z57" s="32">
        <v>0.25281280152195212</v>
      </c>
      <c r="AA57" s="32">
        <v>0.2773620590863064</v>
      </c>
    </row>
    <row r="58" spans="1:27" s="30" customFormat="1" x14ac:dyDescent="0.35">
      <c r="A58" s="31" t="s">
        <v>121</v>
      </c>
      <c r="B58" s="31" t="s">
        <v>52</v>
      </c>
      <c r="C58" s="32">
        <v>4.5614593948486333E-2</v>
      </c>
      <c r="D58" s="32">
        <v>7.70226161236226E-2</v>
      </c>
      <c r="E58" s="32">
        <v>8.1570413260649483E-2</v>
      </c>
      <c r="F58" s="32">
        <v>8.2630647775570845E-2</v>
      </c>
      <c r="G58" s="32">
        <v>7.8420998177483575E-2</v>
      </c>
      <c r="H58" s="32">
        <v>8.6572456356994357E-2</v>
      </c>
      <c r="I58" s="32">
        <v>8.8307099995638696E-2</v>
      </c>
      <c r="J58" s="32">
        <v>9.2616837095883281E-2</v>
      </c>
      <c r="K58" s="32">
        <v>8.9586232635014237E-2</v>
      </c>
      <c r="L58" s="32">
        <v>8.2174804456747977E-2</v>
      </c>
      <c r="M58" s="32">
        <v>8.2266650418013287E-2</v>
      </c>
      <c r="N58" s="32">
        <v>8.2796852326570095E-2</v>
      </c>
      <c r="O58" s="32">
        <v>7.6799157390791906E-2</v>
      </c>
      <c r="P58" s="32">
        <v>8.3103225632898167E-2</v>
      </c>
      <c r="Q58" s="32">
        <v>9.0228585499652056E-2</v>
      </c>
      <c r="R58" s="32">
        <v>9.0833221705334671E-2</v>
      </c>
      <c r="S58" s="32">
        <v>8.9723759398783604E-2</v>
      </c>
      <c r="T58" s="32">
        <v>8.7725179472451731E-2</v>
      </c>
      <c r="U58" s="32">
        <v>8.839410482012966E-2</v>
      </c>
      <c r="V58" s="32">
        <v>8.1598060147887938E-2</v>
      </c>
      <c r="W58" s="32">
        <v>8.6750927865417091E-2</v>
      </c>
      <c r="X58" s="32">
        <v>8.4011667777636953E-2</v>
      </c>
      <c r="Y58" s="32">
        <v>8.0470657344462862E-2</v>
      </c>
      <c r="Z58" s="32">
        <v>8.4144927173949266E-2</v>
      </c>
      <c r="AA58" s="32">
        <v>9.036369220223775E-2</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2" t="s">
        <v>152</v>
      </c>
      <c r="D62" s="32" t="s">
        <v>152</v>
      </c>
      <c r="E62" s="32" t="s">
        <v>152</v>
      </c>
      <c r="F62" s="32" t="s">
        <v>152</v>
      </c>
      <c r="G62" s="32" t="s">
        <v>152</v>
      </c>
      <c r="H62" s="32" t="s">
        <v>152</v>
      </c>
      <c r="I62" s="32" t="s">
        <v>152</v>
      </c>
      <c r="J62" s="32" t="s">
        <v>152</v>
      </c>
      <c r="K62" s="32" t="s">
        <v>152</v>
      </c>
      <c r="L62" s="32" t="s">
        <v>152</v>
      </c>
      <c r="M62" s="32" t="s">
        <v>152</v>
      </c>
      <c r="N62" s="32" t="s">
        <v>152</v>
      </c>
      <c r="O62" s="32" t="s">
        <v>152</v>
      </c>
      <c r="P62" s="32" t="s">
        <v>152</v>
      </c>
      <c r="Q62" s="32" t="s">
        <v>152</v>
      </c>
      <c r="R62" s="32" t="s">
        <v>152</v>
      </c>
      <c r="S62" s="32" t="s">
        <v>152</v>
      </c>
      <c r="T62" s="32" t="s">
        <v>152</v>
      </c>
      <c r="U62" s="32" t="s">
        <v>152</v>
      </c>
      <c r="V62" s="32" t="s">
        <v>152</v>
      </c>
      <c r="W62" s="32" t="s">
        <v>152</v>
      </c>
      <c r="X62" s="32" t="s">
        <v>152</v>
      </c>
      <c r="Y62" s="32" t="s">
        <v>152</v>
      </c>
      <c r="Z62" s="32" t="s">
        <v>152</v>
      </c>
      <c r="AA62" s="32" t="s">
        <v>152</v>
      </c>
    </row>
    <row r="63" spans="1:27" s="30" customFormat="1" x14ac:dyDescent="0.35">
      <c r="A63" s="31" t="s">
        <v>122</v>
      </c>
      <c r="B63" s="31" t="s">
        <v>68</v>
      </c>
      <c r="C63" s="32" t="s">
        <v>152</v>
      </c>
      <c r="D63" s="32" t="s">
        <v>152</v>
      </c>
      <c r="E63" s="32" t="s">
        <v>152</v>
      </c>
      <c r="F63" s="32" t="s">
        <v>152</v>
      </c>
      <c r="G63" s="32" t="s">
        <v>152</v>
      </c>
      <c r="H63" s="32" t="s">
        <v>152</v>
      </c>
      <c r="I63" s="32" t="s">
        <v>152</v>
      </c>
      <c r="J63" s="32" t="s">
        <v>152</v>
      </c>
      <c r="K63" s="32" t="s">
        <v>152</v>
      </c>
      <c r="L63" s="32" t="s">
        <v>152</v>
      </c>
      <c r="M63" s="32" t="s">
        <v>152</v>
      </c>
      <c r="N63" s="32" t="s">
        <v>152</v>
      </c>
      <c r="O63" s="32" t="s">
        <v>152</v>
      </c>
      <c r="P63" s="32" t="s">
        <v>152</v>
      </c>
      <c r="Q63" s="32" t="s">
        <v>152</v>
      </c>
      <c r="R63" s="32" t="s">
        <v>152</v>
      </c>
      <c r="S63" s="32" t="s">
        <v>152</v>
      </c>
      <c r="T63" s="32" t="s">
        <v>152</v>
      </c>
      <c r="U63" s="32" t="s">
        <v>152</v>
      </c>
      <c r="V63" s="32" t="s">
        <v>152</v>
      </c>
      <c r="W63" s="32" t="s">
        <v>152</v>
      </c>
      <c r="X63" s="32" t="s">
        <v>152</v>
      </c>
      <c r="Y63" s="32" t="s">
        <v>152</v>
      </c>
      <c r="Z63" s="32" t="s">
        <v>152</v>
      </c>
      <c r="AA63" s="32" t="s">
        <v>152</v>
      </c>
    </row>
    <row r="64" spans="1:27" s="30" customFormat="1" x14ac:dyDescent="0.35">
      <c r="A64" s="31" t="s">
        <v>122</v>
      </c>
      <c r="B64" s="31" t="s">
        <v>18</v>
      </c>
      <c r="C64" s="32">
        <v>0.61553765674208316</v>
      </c>
      <c r="D64" s="32">
        <v>0.38194483073271235</v>
      </c>
      <c r="E64" s="32">
        <v>0.41200336249692632</v>
      </c>
      <c r="F64" s="32">
        <v>0.35967660447361205</v>
      </c>
      <c r="G64" s="32">
        <v>0.33333582466560441</v>
      </c>
      <c r="H64" s="32">
        <v>0.13991011720427388</v>
      </c>
      <c r="I64" s="32">
        <v>0.1405369348461912</v>
      </c>
      <c r="J64" s="32">
        <v>0.10000048571646486</v>
      </c>
      <c r="K64" s="32">
        <v>0.10621635473939507</v>
      </c>
      <c r="L64" s="32">
        <v>0.16922841278672041</v>
      </c>
      <c r="M64" s="32">
        <v>0.10412271527046726</v>
      </c>
      <c r="N64" s="32">
        <v>0.18552717749608774</v>
      </c>
      <c r="O64" s="32">
        <v>0.22959704908317433</v>
      </c>
      <c r="P64" s="32">
        <v>0.22085398571805806</v>
      </c>
      <c r="Q64" s="32">
        <v>0.1130190500558641</v>
      </c>
      <c r="R64" s="32">
        <v>0.10000050838822024</v>
      </c>
      <c r="S64" s="32" t="s">
        <v>152</v>
      </c>
      <c r="T64" s="32" t="s">
        <v>152</v>
      </c>
      <c r="U64" s="32" t="s">
        <v>152</v>
      </c>
      <c r="V64" s="32" t="s">
        <v>152</v>
      </c>
      <c r="W64" s="32" t="s">
        <v>152</v>
      </c>
      <c r="X64" s="32" t="s">
        <v>152</v>
      </c>
      <c r="Y64" s="32" t="s">
        <v>152</v>
      </c>
      <c r="Z64" s="32" t="s">
        <v>152</v>
      </c>
      <c r="AA64" s="32" t="s">
        <v>152</v>
      </c>
    </row>
    <row r="65" spans="1:27" s="30" customFormat="1" x14ac:dyDescent="0.35">
      <c r="A65" s="31" t="s">
        <v>122</v>
      </c>
      <c r="B65" s="31" t="s">
        <v>30</v>
      </c>
      <c r="C65" s="32">
        <v>0.10836665748461385</v>
      </c>
      <c r="D65" s="32">
        <v>0.10501801512557078</v>
      </c>
      <c r="E65" s="32">
        <v>0.11194713184931507</v>
      </c>
      <c r="F65" s="32">
        <v>1.2000004280821918E-2</v>
      </c>
      <c r="G65" s="32">
        <v>1.2000002853881277E-2</v>
      </c>
      <c r="H65" s="32">
        <v>1.2000001426940623E-2</v>
      </c>
      <c r="I65" s="32">
        <v>1.2000001426940623E-2</v>
      </c>
      <c r="J65" s="32">
        <v>1.2000001426940623E-2</v>
      </c>
      <c r="K65" s="32">
        <v>1.2000001426940623E-2</v>
      </c>
      <c r="L65" s="32">
        <v>1.2000001426940623E-2</v>
      </c>
      <c r="M65" s="32">
        <v>1.2000001426940623E-2</v>
      </c>
      <c r="N65" s="32">
        <v>1.2000001426940623E-2</v>
      </c>
      <c r="O65" s="32">
        <v>1.2000001426940623E-2</v>
      </c>
      <c r="P65" s="32">
        <v>1.2000001426940623E-2</v>
      </c>
      <c r="Q65" s="32" t="s">
        <v>152</v>
      </c>
      <c r="R65" s="32" t="s">
        <v>152</v>
      </c>
      <c r="S65" s="32" t="s">
        <v>152</v>
      </c>
      <c r="T65" s="32" t="s">
        <v>152</v>
      </c>
      <c r="U65" s="32" t="s">
        <v>152</v>
      </c>
      <c r="V65" s="32" t="s">
        <v>152</v>
      </c>
      <c r="W65" s="32" t="s">
        <v>152</v>
      </c>
      <c r="X65" s="32" t="s">
        <v>152</v>
      </c>
      <c r="Y65" s="32" t="s">
        <v>152</v>
      </c>
      <c r="Z65" s="32" t="s">
        <v>152</v>
      </c>
      <c r="AA65" s="32" t="s">
        <v>152</v>
      </c>
    </row>
    <row r="66" spans="1:27" s="30" customFormat="1" x14ac:dyDescent="0.35">
      <c r="A66" s="31" t="s">
        <v>122</v>
      </c>
      <c r="B66" s="31" t="s">
        <v>63</v>
      </c>
      <c r="C66" s="32">
        <v>5.8514239589226559E-2</v>
      </c>
      <c r="D66" s="32">
        <v>3.069494660460876E-2</v>
      </c>
      <c r="E66" s="32">
        <v>4.291657293770864E-2</v>
      </c>
      <c r="F66" s="32">
        <v>3.1681893525993758E-2</v>
      </c>
      <c r="G66" s="32">
        <v>2.3695447134515858E-2</v>
      </c>
      <c r="H66" s="32">
        <v>7.3431630285181139E-3</v>
      </c>
      <c r="I66" s="32">
        <v>5.5318073195195624E-3</v>
      </c>
      <c r="J66" s="32">
        <v>2.5705435131671154E-3</v>
      </c>
      <c r="K66" s="32">
        <v>1.5331227595594845E-4</v>
      </c>
      <c r="L66" s="32">
        <v>1.3763411089082151E-2</v>
      </c>
      <c r="M66" s="32">
        <v>7.6653862750182223E-3</v>
      </c>
      <c r="N66" s="32">
        <v>2.8698262334136367E-2</v>
      </c>
      <c r="O66" s="32">
        <v>3.3743982805457887E-2</v>
      </c>
      <c r="P66" s="32">
        <v>3.8176060313283515E-2</v>
      </c>
      <c r="Q66" s="32">
        <v>2.4330383137720762E-2</v>
      </c>
      <c r="R66" s="32">
        <v>2.1105936269731049E-2</v>
      </c>
      <c r="S66" s="32">
        <v>4.5171006742160083E-2</v>
      </c>
      <c r="T66" s="32">
        <v>4.7662085157801272E-2</v>
      </c>
      <c r="U66" s="32">
        <v>6.7197594366673358E-2</v>
      </c>
      <c r="V66" s="32">
        <v>6.6889730367893405E-2</v>
      </c>
      <c r="W66" s="32">
        <v>7.8953172566572916E-2</v>
      </c>
      <c r="X66" s="32">
        <v>6.6641586019308224E-2</v>
      </c>
      <c r="Y66" s="32">
        <v>0.10132182170613531</v>
      </c>
      <c r="Z66" s="32">
        <v>3.7581807741513895E-3</v>
      </c>
      <c r="AA66" s="32">
        <v>1.2282560916898853E-3</v>
      </c>
    </row>
    <row r="67" spans="1:27" s="30" customFormat="1" x14ac:dyDescent="0.35">
      <c r="A67" s="31" t="s">
        <v>122</v>
      </c>
      <c r="B67" s="31" t="s">
        <v>62</v>
      </c>
      <c r="C67" s="32" t="s">
        <v>152</v>
      </c>
      <c r="D67" s="32" t="s">
        <v>152</v>
      </c>
      <c r="E67" s="32" t="s">
        <v>152</v>
      </c>
      <c r="F67" s="32" t="s">
        <v>152</v>
      </c>
      <c r="G67" s="32" t="s">
        <v>152</v>
      </c>
      <c r="H67" s="32" t="s">
        <v>152</v>
      </c>
      <c r="I67" s="32" t="s">
        <v>152</v>
      </c>
      <c r="J67" s="32" t="s">
        <v>152</v>
      </c>
      <c r="K67" s="32" t="s">
        <v>152</v>
      </c>
      <c r="L67" s="32" t="s">
        <v>152</v>
      </c>
      <c r="M67" s="32" t="s">
        <v>152</v>
      </c>
      <c r="N67" s="32" t="s">
        <v>152</v>
      </c>
      <c r="O67" s="32" t="s">
        <v>152</v>
      </c>
      <c r="P67" s="32" t="s">
        <v>152</v>
      </c>
      <c r="Q67" s="32" t="s">
        <v>152</v>
      </c>
      <c r="R67" s="32" t="s">
        <v>152</v>
      </c>
      <c r="S67" s="32" t="s">
        <v>152</v>
      </c>
      <c r="T67" s="32" t="s">
        <v>152</v>
      </c>
      <c r="U67" s="32" t="s">
        <v>152</v>
      </c>
      <c r="V67" s="32" t="s">
        <v>152</v>
      </c>
      <c r="W67" s="32" t="s">
        <v>152</v>
      </c>
      <c r="X67" s="32" t="s">
        <v>152</v>
      </c>
      <c r="Y67" s="32" t="s">
        <v>152</v>
      </c>
      <c r="Z67" s="32" t="s">
        <v>152</v>
      </c>
      <c r="AA67" s="32" t="s">
        <v>152</v>
      </c>
    </row>
    <row r="68" spans="1:27" s="30" customFormat="1" x14ac:dyDescent="0.35">
      <c r="A68" s="31" t="s">
        <v>122</v>
      </c>
      <c r="B68" s="31" t="s">
        <v>66</v>
      </c>
      <c r="C68" s="32">
        <v>0.33015326613826945</v>
      </c>
      <c r="D68" s="32">
        <v>0.33410120664293519</v>
      </c>
      <c r="E68" s="32">
        <v>0.29841785783968688</v>
      </c>
      <c r="F68" s="32">
        <v>0.31011253429956265</v>
      </c>
      <c r="G68" s="32">
        <v>0.28971640395516346</v>
      </c>
      <c r="H68" s="32">
        <v>0.31990792003970814</v>
      </c>
      <c r="I68" s="32">
        <v>0.31064749293324323</v>
      </c>
      <c r="J68" s="32">
        <v>0.29566369750618554</v>
      </c>
      <c r="K68" s="32">
        <v>0.29429387688706365</v>
      </c>
      <c r="L68" s="32">
        <v>0.29607495986255394</v>
      </c>
      <c r="M68" s="32">
        <v>0.29840902047550122</v>
      </c>
      <c r="N68" s="32">
        <v>0.26302778882777916</v>
      </c>
      <c r="O68" s="32">
        <v>0.27527926409340087</v>
      </c>
      <c r="P68" s="32">
        <v>0.25770689544109499</v>
      </c>
      <c r="Q68" s="32">
        <v>0.30587429858565024</v>
      </c>
      <c r="R68" s="32">
        <v>0.31126675085182764</v>
      </c>
      <c r="S68" s="32">
        <v>0.30054774670155382</v>
      </c>
      <c r="T68" s="32">
        <v>0.30276163356988045</v>
      </c>
      <c r="U68" s="32">
        <v>0.29350678925891943</v>
      </c>
      <c r="V68" s="32">
        <v>0.29122509825298726</v>
      </c>
      <c r="W68" s="32">
        <v>0.27767839508605352</v>
      </c>
      <c r="X68" s="32">
        <v>0.26555752998695664</v>
      </c>
      <c r="Y68" s="32">
        <v>0.24880923520200612</v>
      </c>
      <c r="Z68" s="32">
        <v>0.27483593212397289</v>
      </c>
      <c r="AA68" s="32">
        <v>0.29823129391893821</v>
      </c>
    </row>
    <row r="69" spans="1:27" s="30" customFormat="1" x14ac:dyDescent="0.35">
      <c r="A69" s="31" t="s">
        <v>122</v>
      </c>
      <c r="B69" s="31" t="s">
        <v>65</v>
      </c>
      <c r="C69" s="32">
        <v>0.29321083407510795</v>
      </c>
      <c r="D69" s="32">
        <v>0.2947516206978345</v>
      </c>
      <c r="E69" s="32">
        <v>0.29919349462397632</v>
      </c>
      <c r="F69" s="32">
        <v>0.28459527012749419</v>
      </c>
      <c r="G69" s="32">
        <v>0.27751387067043576</v>
      </c>
      <c r="H69" s="32">
        <v>0.28498740008868889</v>
      </c>
      <c r="I69" s="32">
        <v>0.2935350392113204</v>
      </c>
      <c r="J69" s="32">
        <v>0.27036735460713834</v>
      </c>
      <c r="K69" s="32">
        <v>0.28255305467658443</v>
      </c>
      <c r="L69" s="32">
        <v>0.28860355471278826</v>
      </c>
      <c r="M69" s="32">
        <v>0.29197155058972507</v>
      </c>
      <c r="N69" s="32">
        <v>0.29441006319439944</v>
      </c>
      <c r="O69" s="32">
        <v>0.28176270003567389</v>
      </c>
      <c r="P69" s="32">
        <v>0.27394450831401668</v>
      </c>
      <c r="Q69" s="32">
        <v>0.28442873720491241</v>
      </c>
      <c r="R69" s="32">
        <v>0.2922864840807316</v>
      </c>
      <c r="S69" s="32">
        <v>0.26736827265828567</v>
      </c>
      <c r="T69" s="32">
        <v>0.2787406236493804</v>
      </c>
      <c r="U69" s="32">
        <v>0.28108483332421658</v>
      </c>
      <c r="V69" s="32">
        <v>0.28102155532742668</v>
      </c>
      <c r="W69" s="32">
        <v>0.28556566088014196</v>
      </c>
      <c r="X69" s="32">
        <v>0.27652187525399213</v>
      </c>
      <c r="Y69" s="32">
        <v>0.27815866835468361</v>
      </c>
      <c r="Z69" s="32">
        <v>0.2816215148601362</v>
      </c>
      <c r="AA69" s="32">
        <v>0.28917727851079</v>
      </c>
    </row>
    <row r="70" spans="1:27" s="30" customFormat="1" x14ac:dyDescent="0.35">
      <c r="A70" s="31" t="s">
        <v>122</v>
      </c>
      <c r="B70" s="31" t="s">
        <v>34</v>
      </c>
      <c r="C70" s="32">
        <v>2.4295632986751213E-2</v>
      </c>
      <c r="D70" s="32">
        <v>3.453179357376697E-2</v>
      </c>
      <c r="E70" s="32">
        <v>3.6481941106091924E-2</v>
      </c>
      <c r="F70" s="32">
        <v>3.9041971100458699E-2</v>
      </c>
      <c r="G70" s="32">
        <v>3.5427410069000805E-2</v>
      </c>
      <c r="H70" s="32">
        <v>9.3659583839659874E-2</v>
      </c>
      <c r="I70" s="32">
        <v>0.10108202114580937</v>
      </c>
      <c r="J70" s="32">
        <v>0.10526777601712524</v>
      </c>
      <c r="K70" s="32">
        <v>0.10230307985141202</v>
      </c>
      <c r="L70" s="32">
        <v>0.1019289327543615</v>
      </c>
      <c r="M70" s="32">
        <v>9.1617942436892141E-2</v>
      </c>
      <c r="N70" s="32">
        <v>0.10121226995275046</v>
      </c>
      <c r="O70" s="32">
        <v>9.545269789777433E-2</v>
      </c>
      <c r="P70" s="32">
        <v>9.473881793898728E-2</v>
      </c>
      <c r="Q70" s="32">
        <v>0.10567894902060308</v>
      </c>
      <c r="R70" s="32">
        <v>0.11038869753122235</v>
      </c>
      <c r="S70" s="32">
        <v>0.10888900845079999</v>
      </c>
      <c r="T70" s="32">
        <v>0.10313997340214362</v>
      </c>
      <c r="U70" s="32">
        <v>0.10752546638408494</v>
      </c>
      <c r="V70" s="32">
        <v>9.440187981800803E-2</v>
      </c>
      <c r="W70" s="32">
        <v>0.10637405622721043</v>
      </c>
      <c r="X70" s="32">
        <v>0.10448612096193197</v>
      </c>
      <c r="Y70" s="32">
        <v>0.10081573972510913</v>
      </c>
      <c r="Z70" s="32">
        <v>0.10092050771863294</v>
      </c>
      <c r="AA70" s="32">
        <v>0.10936986470683041</v>
      </c>
    </row>
    <row r="71" spans="1:27" s="30" customFormat="1" x14ac:dyDescent="0.35">
      <c r="A71" s="31" t="s">
        <v>122</v>
      </c>
      <c r="B71" s="31" t="s">
        <v>70</v>
      </c>
      <c r="C71" s="32" t="s">
        <v>152</v>
      </c>
      <c r="D71" s="32" t="s">
        <v>152</v>
      </c>
      <c r="E71" s="32" t="s">
        <v>152</v>
      </c>
      <c r="F71" s="32" t="s">
        <v>152</v>
      </c>
      <c r="G71" s="32" t="s">
        <v>152</v>
      </c>
      <c r="H71" s="32" t="s">
        <v>152</v>
      </c>
      <c r="I71" s="32" t="s">
        <v>152</v>
      </c>
      <c r="J71" s="32" t="s">
        <v>152</v>
      </c>
      <c r="K71" s="32" t="s">
        <v>152</v>
      </c>
      <c r="L71" s="32" t="s">
        <v>152</v>
      </c>
      <c r="M71" s="32" t="s">
        <v>152</v>
      </c>
      <c r="N71" s="32" t="s">
        <v>152</v>
      </c>
      <c r="O71" s="32" t="s">
        <v>152</v>
      </c>
      <c r="P71" s="32" t="s">
        <v>152</v>
      </c>
      <c r="Q71" s="32" t="s">
        <v>152</v>
      </c>
      <c r="R71" s="32" t="s">
        <v>152</v>
      </c>
      <c r="S71" s="32" t="s">
        <v>152</v>
      </c>
      <c r="T71" s="32" t="s">
        <v>152</v>
      </c>
      <c r="U71" s="32" t="s">
        <v>152</v>
      </c>
      <c r="V71" s="32" t="s">
        <v>152</v>
      </c>
      <c r="W71" s="32" t="s">
        <v>152</v>
      </c>
      <c r="X71" s="32" t="s">
        <v>152</v>
      </c>
      <c r="Y71" s="32" t="s">
        <v>152</v>
      </c>
      <c r="Z71" s="32" t="s">
        <v>152</v>
      </c>
      <c r="AA71" s="32" t="s">
        <v>152</v>
      </c>
    </row>
    <row r="72" spans="1:27" s="30" customFormat="1" x14ac:dyDescent="0.35">
      <c r="A72" s="31" t="s">
        <v>122</v>
      </c>
      <c r="B72" s="31" t="s">
        <v>52</v>
      </c>
      <c r="C72" s="32">
        <v>7.9952966040900283E-2</v>
      </c>
      <c r="D72" s="32">
        <v>8.1205548738761291E-2</v>
      </c>
      <c r="E72" s="32">
        <v>9.4104335806924205E-2</v>
      </c>
      <c r="F72" s="32">
        <v>8.6983196851773609E-2</v>
      </c>
      <c r="G72" s="32">
        <v>7.8036632379433729E-2</v>
      </c>
      <c r="H72" s="32">
        <v>8.556904797722667E-2</v>
      </c>
      <c r="I72" s="32">
        <v>8.7424479733174632E-2</v>
      </c>
      <c r="J72" s="32">
        <v>8.7625379598127232E-2</v>
      </c>
      <c r="K72" s="32">
        <v>8.5481969835242352E-2</v>
      </c>
      <c r="L72" s="32">
        <v>8.3467670887387949E-2</v>
      </c>
      <c r="M72" s="32">
        <v>7.8866226394344124E-2</v>
      </c>
      <c r="N72" s="32">
        <v>8.6812404819137559E-2</v>
      </c>
      <c r="O72" s="32">
        <v>8.3506901783272455E-2</v>
      </c>
      <c r="P72" s="32">
        <v>8.1380894824900032E-2</v>
      </c>
      <c r="Q72" s="32">
        <v>8.8188163175155487E-2</v>
      </c>
      <c r="R72" s="32">
        <v>8.9241142210699273E-2</v>
      </c>
      <c r="S72" s="32">
        <v>8.9963351072804773E-2</v>
      </c>
      <c r="T72" s="32">
        <v>8.8548629131162446E-2</v>
      </c>
      <c r="U72" s="32">
        <v>9.1033947634267684E-2</v>
      </c>
      <c r="V72" s="32">
        <v>8.5586019044795611E-2</v>
      </c>
      <c r="W72" s="32">
        <v>9.0185904875620046E-2</v>
      </c>
      <c r="X72" s="32">
        <v>8.993853025421851E-2</v>
      </c>
      <c r="Y72" s="32">
        <v>8.5415073318037299E-2</v>
      </c>
      <c r="Z72" s="32">
        <v>8.6433268154733747E-2</v>
      </c>
      <c r="AA72" s="32">
        <v>9.1488807880933984E-2</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2" t="s">
        <v>152</v>
      </c>
      <c r="D76" s="32" t="s">
        <v>152</v>
      </c>
      <c r="E76" s="32" t="s">
        <v>152</v>
      </c>
      <c r="F76" s="32" t="s">
        <v>152</v>
      </c>
      <c r="G76" s="32" t="s">
        <v>152</v>
      </c>
      <c r="H76" s="32" t="s">
        <v>152</v>
      </c>
      <c r="I76" s="32" t="s">
        <v>152</v>
      </c>
      <c r="J76" s="32" t="s">
        <v>152</v>
      </c>
      <c r="K76" s="32" t="s">
        <v>152</v>
      </c>
      <c r="L76" s="32" t="s">
        <v>152</v>
      </c>
      <c r="M76" s="32" t="s">
        <v>152</v>
      </c>
      <c r="N76" s="32" t="s">
        <v>152</v>
      </c>
      <c r="O76" s="32" t="s">
        <v>152</v>
      </c>
      <c r="P76" s="32" t="s">
        <v>152</v>
      </c>
      <c r="Q76" s="32" t="s">
        <v>152</v>
      </c>
      <c r="R76" s="32" t="s">
        <v>152</v>
      </c>
      <c r="S76" s="32" t="s">
        <v>152</v>
      </c>
      <c r="T76" s="32" t="s">
        <v>152</v>
      </c>
      <c r="U76" s="32" t="s">
        <v>152</v>
      </c>
      <c r="V76" s="32" t="s">
        <v>152</v>
      </c>
      <c r="W76" s="32" t="s">
        <v>152</v>
      </c>
      <c r="X76" s="32" t="s">
        <v>152</v>
      </c>
      <c r="Y76" s="32" t="s">
        <v>152</v>
      </c>
      <c r="Z76" s="32" t="s">
        <v>152</v>
      </c>
      <c r="AA76" s="32" t="s">
        <v>152</v>
      </c>
    </row>
    <row r="77" spans="1:27" s="30" customFormat="1" x14ac:dyDescent="0.35">
      <c r="A77" s="31" t="s">
        <v>123</v>
      </c>
      <c r="B77" s="31" t="s">
        <v>68</v>
      </c>
      <c r="C77" s="32" t="s">
        <v>152</v>
      </c>
      <c r="D77" s="32" t="s">
        <v>152</v>
      </c>
      <c r="E77" s="32" t="s">
        <v>152</v>
      </c>
      <c r="F77" s="32" t="s">
        <v>152</v>
      </c>
      <c r="G77" s="32" t="s">
        <v>152</v>
      </c>
      <c r="H77" s="32" t="s">
        <v>152</v>
      </c>
      <c r="I77" s="32" t="s">
        <v>152</v>
      </c>
      <c r="J77" s="32" t="s">
        <v>152</v>
      </c>
      <c r="K77" s="32" t="s">
        <v>152</v>
      </c>
      <c r="L77" s="32" t="s">
        <v>152</v>
      </c>
      <c r="M77" s="32" t="s">
        <v>152</v>
      </c>
      <c r="N77" s="32" t="s">
        <v>152</v>
      </c>
      <c r="O77" s="32" t="s">
        <v>152</v>
      </c>
      <c r="P77" s="32" t="s">
        <v>152</v>
      </c>
      <c r="Q77" s="32" t="s">
        <v>152</v>
      </c>
      <c r="R77" s="32" t="s">
        <v>152</v>
      </c>
      <c r="S77" s="32" t="s">
        <v>152</v>
      </c>
      <c r="T77" s="32" t="s">
        <v>152</v>
      </c>
      <c r="U77" s="32" t="s">
        <v>152</v>
      </c>
      <c r="V77" s="32" t="s">
        <v>152</v>
      </c>
      <c r="W77" s="32" t="s">
        <v>152</v>
      </c>
      <c r="X77" s="32" t="s">
        <v>152</v>
      </c>
      <c r="Y77" s="32" t="s">
        <v>152</v>
      </c>
      <c r="Z77" s="32" t="s">
        <v>152</v>
      </c>
      <c r="AA77" s="32" t="s">
        <v>152</v>
      </c>
    </row>
    <row r="78" spans="1:27" s="30" customFormat="1" x14ac:dyDescent="0.35">
      <c r="A78" s="31" t="s">
        <v>123</v>
      </c>
      <c r="B78" s="31" t="s">
        <v>18</v>
      </c>
      <c r="C78" s="32">
        <v>0</v>
      </c>
      <c r="D78" s="32">
        <v>6.485339668509259E-7</v>
      </c>
      <c r="E78" s="32">
        <v>9.4499222164243606E-7</v>
      </c>
      <c r="F78" s="32">
        <v>9.2898674591006968E-7</v>
      </c>
      <c r="G78" s="32">
        <v>8.2312442815990605E-7</v>
      </c>
      <c r="H78" s="32">
        <v>8.267672915507547E-7</v>
      </c>
      <c r="I78" s="32">
        <v>8.3243448704120584E-7</v>
      </c>
      <c r="J78" s="32">
        <v>1.029036421012083E-6</v>
      </c>
      <c r="K78" s="32">
        <v>1.1187194237990623E-6</v>
      </c>
      <c r="L78" s="32">
        <v>1.3746736078464854E-6</v>
      </c>
      <c r="M78" s="32">
        <v>1.2702647040682311E-6</v>
      </c>
      <c r="N78" s="32">
        <v>1.4715731424210419E-6</v>
      </c>
      <c r="O78" s="32">
        <v>1.505986310277655E-6</v>
      </c>
      <c r="P78" s="32">
        <v>1.4114513377374387E-6</v>
      </c>
      <c r="Q78" s="32">
        <v>1.356944806903205E-6</v>
      </c>
      <c r="R78" s="32">
        <v>1.3519512941629097E-6</v>
      </c>
      <c r="S78" s="32">
        <v>1.40994360137962E-6</v>
      </c>
      <c r="T78" s="32">
        <v>1.3857145872239324E-6</v>
      </c>
      <c r="U78" s="32">
        <v>1.5261047638905578E-6</v>
      </c>
      <c r="V78" s="32">
        <v>1.464181077459286E-6</v>
      </c>
      <c r="W78" s="32">
        <v>1.5047431877975131E-6</v>
      </c>
      <c r="X78" s="32">
        <v>1.5393967989116521E-6</v>
      </c>
      <c r="Y78" s="32">
        <v>1.5893469024599792E-6</v>
      </c>
      <c r="Z78" s="32">
        <v>1.5600885485687041E-6</v>
      </c>
      <c r="AA78" s="32">
        <v>1.5502005847151616E-6</v>
      </c>
    </row>
    <row r="79" spans="1:27" s="30" customFormat="1" x14ac:dyDescent="0.35">
      <c r="A79" s="31" t="s">
        <v>123</v>
      </c>
      <c r="B79" s="31" t="s">
        <v>30</v>
      </c>
      <c r="C79" s="32" t="s">
        <v>152</v>
      </c>
      <c r="D79" s="32" t="s">
        <v>152</v>
      </c>
      <c r="E79" s="32" t="s">
        <v>152</v>
      </c>
      <c r="F79" s="32" t="s">
        <v>152</v>
      </c>
      <c r="G79" s="32" t="s">
        <v>152</v>
      </c>
      <c r="H79" s="32" t="s">
        <v>152</v>
      </c>
      <c r="I79" s="32" t="s">
        <v>152</v>
      </c>
      <c r="J79" s="32" t="s">
        <v>152</v>
      </c>
      <c r="K79" s="32" t="s">
        <v>152</v>
      </c>
      <c r="L79" s="32" t="s">
        <v>152</v>
      </c>
      <c r="M79" s="32" t="s">
        <v>152</v>
      </c>
      <c r="N79" s="32" t="s">
        <v>152</v>
      </c>
      <c r="O79" s="32" t="s">
        <v>152</v>
      </c>
      <c r="P79" s="32" t="s">
        <v>152</v>
      </c>
      <c r="Q79" s="32" t="s">
        <v>152</v>
      </c>
      <c r="R79" s="32" t="s">
        <v>152</v>
      </c>
      <c r="S79" s="32" t="s">
        <v>152</v>
      </c>
      <c r="T79" s="32" t="s">
        <v>152</v>
      </c>
      <c r="U79" s="32" t="s">
        <v>152</v>
      </c>
      <c r="V79" s="32" t="s">
        <v>152</v>
      </c>
      <c r="W79" s="32" t="s">
        <v>152</v>
      </c>
      <c r="X79" s="32" t="s">
        <v>152</v>
      </c>
      <c r="Y79" s="32" t="s">
        <v>152</v>
      </c>
      <c r="Z79" s="32" t="s">
        <v>152</v>
      </c>
      <c r="AA79" s="32" t="s">
        <v>152</v>
      </c>
    </row>
    <row r="80" spans="1:27" s="30" customFormat="1" x14ac:dyDescent="0.35">
      <c r="A80" s="31" t="s">
        <v>123</v>
      </c>
      <c r="B80" s="31" t="s">
        <v>63</v>
      </c>
      <c r="C80" s="32">
        <v>1.631657358759788E-6</v>
      </c>
      <c r="D80" s="32">
        <v>5.8799361605721967E-7</v>
      </c>
      <c r="E80" s="32">
        <v>9.9282089366216772E-7</v>
      </c>
      <c r="F80" s="32">
        <v>9.4465714238664788E-7</v>
      </c>
      <c r="G80" s="32">
        <v>6.2280379212154731E-7</v>
      </c>
      <c r="H80" s="32">
        <v>6.3286438688004499E-7</v>
      </c>
      <c r="I80" s="32">
        <v>6.4926501949606297E-7</v>
      </c>
      <c r="J80" s="32">
        <v>8.677393341751891E-7</v>
      </c>
      <c r="K80" s="32">
        <v>9.2053944977701495E-7</v>
      </c>
      <c r="L80" s="32">
        <v>1.2224625299051045E-6</v>
      </c>
      <c r="M80" s="32">
        <v>9.7975080614553443E-7</v>
      </c>
      <c r="N80" s="32">
        <v>1.3421235546566794E-6</v>
      </c>
      <c r="O80" s="32">
        <v>1.5039653067871111E-6</v>
      </c>
      <c r="P80" s="32">
        <v>1.2615194031255151E-6</v>
      </c>
      <c r="Q80" s="32">
        <v>5.138419029489641E-4</v>
      </c>
      <c r="R80" s="32">
        <v>9.0159212001392829E-5</v>
      </c>
      <c r="S80" s="32">
        <v>1.1738095046615554E-3</v>
      </c>
      <c r="T80" s="32">
        <v>5.2330883397315507E-4</v>
      </c>
      <c r="U80" s="32">
        <v>3.3424513353106948E-3</v>
      </c>
      <c r="V80" s="32">
        <v>1.1761968762995975E-2</v>
      </c>
      <c r="W80" s="32">
        <v>2.1075174600840088E-2</v>
      </c>
      <c r="X80" s="32">
        <v>1.3376922663792812E-2</v>
      </c>
      <c r="Y80" s="32">
        <v>4.677339654032215E-2</v>
      </c>
      <c r="Z80" s="32">
        <v>3.992126349294476E-2</v>
      </c>
      <c r="AA80" s="32">
        <v>3.0404040962577407E-2</v>
      </c>
    </row>
    <row r="81" spans="1:27" s="30" customFormat="1" x14ac:dyDescent="0.35">
      <c r="A81" s="31" t="s">
        <v>123</v>
      </c>
      <c r="B81" s="31" t="s">
        <v>62</v>
      </c>
      <c r="C81" s="32">
        <v>0.37530922288194596</v>
      </c>
      <c r="D81" s="32">
        <v>0.56695487241015807</v>
      </c>
      <c r="E81" s="32">
        <v>0.42205715328305621</v>
      </c>
      <c r="F81" s="32">
        <v>0.42989154294127818</v>
      </c>
      <c r="G81" s="32">
        <v>0.51607949101151573</v>
      </c>
      <c r="H81" s="32">
        <v>0.46898908331355521</v>
      </c>
      <c r="I81" s="32">
        <v>0.47266278983082821</v>
      </c>
      <c r="J81" s="32">
        <v>0.52173492393139431</v>
      </c>
      <c r="K81" s="32">
        <v>0.46501779827802681</v>
      </c>
      <c r="L81" s="32">
        <v>0.37322109632721479</v>
      </c>
      <c r="M81" s="32">
        <v>0.56826410568738395</v>
      </c>
      <c r="N81" s="32">
        <v>0.41770917668922558</v>
      </c>
      <c r="O81" s="32">
        <v>0.4274952977222708</v>
      </c>
      <c r="P81" s="32">
        <v>0.51320103753830015</v>
      </c>
      <c r="Q81" s="32">
        <v>0.46892121002626519</v>
      </c>
      <c r="R81" s="32">
        <v>0.4672526014382532</v>
      </c>
      <c r="S81" s="32">
        <v>0.51881948588769089</v>
      </c>
      <c r="T81" s="32">
        <v>0.46241769988825759</v>
      </c>
      <c r="U81" s="32">
        <v>0.37377242575108172</v>
      </c>
      <c r="V81" s="32">
        <v>0.56064216780455622</v>
      </c>
      <c r="W81" s="32">
        <v>0.41536923761808686</v>
      </c>
      <c r="X81" s="32">
        <v>0.42509903922842107</v>
      </c>
      <c r="Y81" s="32">
        <v>0.51294628188290881</v>
      </c>
      <c r="Z81" s="32">
        <v>0.46375421661137711</v>
      </c>
      <c r="AA81" s="32">
        <v>0.46462860151418284</v>
      </c>
    </row>
    <row r="82" spans="1:27" s="30" customFormat="1" x14ac:dyDescent="0.35">
      <c r="A82" s="31" t="s">
        <v>123</v>
      </c>
      <c r="B82" s="31" t="s">
        <v>66</v>
      </c>
      <c r="C82" s="32">
        <v>0.35761627936322288</v>
      </c>
      <c r="D82" s="32">
        <v>0.41832184874468342</v>
      </c>
      <c r="E82" s="32">
        <v>0.43751172359698798</v>
      </c>
      <c r="F82" s="32">
        <v>0.43553983662437407</v>
      </c>
      <c r="G82" s="32">
        <v>0.37788171315870928</v>
      </c>
      <c r="H82" s="32">
        <v>0.37796536655871199</v>
      </c>
      <c r="I82" s="32">
        <v>0.33381813050624359</v>
      </c>
      <c r="J82" s="32">
        <v>0.38782554433826494</v>
      </c>
      <c r="K82" s="32">
        <v>0.37865032872835086</v>
      </c>
      <c r="L82" s="32">
        <v>0.37777102993757306</v>
      </c>
      <c r="M82" s="32">
        <v>0.38944211476446577</v>
      </c>
      <c r="N82" s="32">
        <v>0.33999598347538418</v>
      </c>
      <c r="O82" s="32">
        <v>0.3537504674975453</v>
      </c>
      <c r="P82" s="32">
        <v>0.37762339176219595</v>
      </c>
      <c r="Q82" s="32">
        <v>0.4012938745298899</v>
      </c>
      <c r="R82" s="32">
        <v>0.416636453922133</v>
      </c>
      <c r="S82" s="32">
        <v>0.36442515072749887</v>
      </c>
      <c r="T82" s="32">
        <v>0.34488431193486124</v>
      </c>
      <c r="U82" s="32">
        <v>0.31276128754883159</v>
      </c>
      <c r="V82" s="32">
        <v>0.29651895905714776</v>
      </c>
      <c r="W82" s="32">
        <v>0.32111376616509485</v>
      </c>
      <c r="X82" s="32">
        <v>0.30916162718783002</v>
      </c>
      <c r="Y82" s="32">
        <v>0.33193262102080706</v>
      </c>
      <c r="Z82" s="32">
        <v>0.32781912561868265</v>
      </c>
      <c r="AA82" s="32">
        <v>0.36541498795632044</v>
      </c>
    </row>
    <row r="83" spans="1:27" s="30" customFormat="1" x14ac:dyDescent="0.35">
      <c r="A83" s="31" t="s">
        <v>123</v>
      </c>
      <c r="B83" s="31" t="s">
        <v>65</v>
      </c>
      <c r="C83" s="32" t="s">
        <v>152</v>
      </c>
      <c r="D83" s="32" t="s">
        <v>152</v>
      </c>
      <c r="E83" s="32" t="s">
        <v>152</v>
      </c>
      <c r="F83" s="32" t="s">
        <v>152</v>
      </c>
      <c r="G83" s="32" t="s">
        <v>152</v>
      </c>
      <c r="H83" s="32" t="s">
        <v>152</v>
      </c>
      <c r="I83" s="32" t="s">
        <v>152</v>
      </c>
      <c r="J83" s="32" t="s">
        <v>152</v>
      </c>
      <c r="K83" s="32" t="s">
        <v>152</v>
      </c>
      <c r="L83" s="32" t="s">
        <v>152</v>
      </c>
      <c r="M83" s="32" t="s">
        <v>152</v>
      </c>
      <c r="N83" s="32" t="s">
        <v>152</v>
      </c>
      <c r="O83" s="32" t="s">
        <v>152</v>
      </c>
      <c r="P83" s="32" t="s">
        <v>152</v>
      </c>
      <c r="Q83" s="32" t="s">
        <v>152</v>
      </c>
      <c r="R83" s="32" t="s">
        <v>152</v>
      </c>
      <c r="S83" s="32">
        <v>0.21574652982429846</v>
      </c>
      <c r="T83" s="32">
        <v>0.22894657597853946</v>
      </c>
      <c r="U83" s="32">
        <v>0.22380207762557003</v>
      </c>
      <c r="V83" s="32">
        <v>0.21701426179604261</v>
      </c>
      <c r="W83" s="32">
        <v>0.2206987062404871</v>
      </c>
      <c r="X83" s="32">
        <v>0.22163270167427701</v>
      </c>
      <c r="Y83" s="32">
        <v>0.20449815068493152</v>
      </c>
      <c r="Z83" s="32">
        <v>0.21538455098934556</v>
      </c>
      <c r="AA83" s="32">
        <v>0.20764336377473289</v>
      </c>
    </row>
    <row r="84" spans="1:27" s="30" customFormat="1" x14ac:dyDescent="0.35">
      <c r="A84" s="31" t="s">
        <v>123</v>
      </c>
      <c r="B84" s="31" t="s">
        <v>34</v>
      </c>
      <c r="C84" s="32" t="s">
        <v>152</v>
      </c>
      <c r="D84" s="32" t="s">
        <v>152</v>
      </c>
      <c r="E84" s="32" t="s">
        <v>152</v>
      </c>
      <c r="F84" s="32" t="s">
        <v>152</v>
      </c>
      <c r="G84" s="32" t="s">
        <v>152</v>
      </c>
      <c r="H84" s="32" t="s">
        <v>152</v>
      </c>
      <c r="I84" s="32" t="s">
        <v>152</v>
      </c>
      <c r="J84" s="32" t="s">
        <v>152</v>
      </c>
      <c r="K84" s="32" t="s">
        <v>152</v>
      </c>
      <c r="L84" s="32" t="s">
        <v>152</v>
      </c>
      <c r="M84" s="32" t="s">
        <v>152</v>
      </c>
      <c r="N84" s="32" t="s">
        <v>152</v>
      </c>
      <c r="O84" s="32" t="s">
        <v>152</v>
      </c>
      <c r="P84" s="32" t="s">
        <v>152</v>
      </c>
      <c r="Q84" s="32" t="s">
        <v>152</v>
      </c>
      <c r="R84" s="32" t="s">
        <v>152</v>
      </c>
      <c r="S84" s="32" t="s">
        <v>152</v>
      </c>
      <c r="T84" s="32" t="s">
        <v>152</v>
      </c>
      <c r="U84" s="32" t="s">
        <v>152</v>
      </c>
      <c r="V84" s="32" t="s">
        <v>152</v>
      </c>
      <c r="W84" s="32" t="s">
        <v>152</v>
      </c>
      <c r="X84" s="32" t="s">
        <v>152</v>
      </c>
      <c r="Y84" s="32" t="s">
        <v>152</v>
      </c>
      <c r="Z84" s="32" t="s">
        <v>152</v>
      </c>
      <c r="AA84" s="32" t="s">
        <v>152</v>
      </c>
    </row>
    <row r="85" spans="1:27" s="30" customFormat="1" x14ac:dyDescent="0.35">
      <c r="A85" s="31" t="s">
        <v>123</v>
      </c>
      <c r="B85" s="31" t="s">
        <v>70</v>
      </c>
      <c r="C85" s="32" t="s">
        <v>152</v>
      </c>
      <c r="D85" s="32" t="s">
        <v>152</v>
      </c>
      <c r="E85" s="32" t="s">
        <v>152</v>
      </c>
      <c r="F85" s="32" t="s">
        <v>152</v>
      </c>
      <c r="G85" s="32" t="s">
        <v>152</v>
      </c>
      <c r="H85" s="32" t="s">
        <v>152</v>
      </c>
      <c r="I85" s="32" t="s">
        <v>152</v>
      </c>
      <c r="J85" s="32" t="s">
        <v>152</v>
      </c>
      <c r="K85" s="32" t="s">
        <v>152</v>
      </c>
      <c r="L85" s="32">
        <v>0.21591523773041615</v>
      </c>
      <c r="M85" s="32">
        <v>0.24308703310619034</v>
      </c>
      <c r="N85" s="32">
        <v>0.21051690491112424</v>
      </c>
      <c r="O85" s="32">
        <v>0.19600787202073675</v>
      </c>
      <c r="P85" s="32">
        <v>0.22674729663364632</v>
      </c>
      <c r="Q85" s="32">
        <v>0.25355837244917662</v>
      </c>
      <c r="R85" s="32">
        <v>0.25414683904269258</v>
      </c>
      <c r="S85" s="32">
        <v>0.27677244487461317</v>
      </c>
      <c r="T85" s="32">
        <v>0.25352810711411555</v>
      </c>
      <c r="U85" s="32">
        <v>0.27200135568339867</v>
      </c>
      <c r="V85" s="32">
        <v>0.18843662155515914</v>
      </c>
      <c r="W85" s="32">
        <v>0.24377089218683143</v>
      </c>
      <c r="X85" s="32">
        <v>0.2475381229961186</v>
      </c>
      <c r="Y85" s="32">
        <v>0.19623268281638473</v>
      </c>
      <c r="Z85" s="32">
        <v>0.18749521259241736</v>
      </c>
      <c r="AA85" s="32">
        <v>0.23242435993343322</v>
      </c>
    </row>
    <row r="86" spans="1:27" s="30" customFormat="1" x14ac:dyDescent="0.35">
      <c r="A86" s="31" t="s">
        <v>123</v>
      </c>
      <c r="B86" s="31" t="s">
        <v>52</v>
      </c>
      <c r="C86" s="32">
        <v>4.1561838598159102E-3</v>
      </c>
      <c r="D86" s="32">
        <v>2.1854711849772709E-3</v>
      </c>
      <c r="E86" s="32">
        <v>4.4254069350331875E-2</v>
      </c>
      <c r="F86" s="32">
        <v>3.556454322063643E-2</v>
      </c>
      <c r="G86" s="32">
        <v>1.1750311332593328E-3</v>
      </c>
      <c r="H86" s="32">
        <v>2.6634446076121976E-3</v>
      </c>
      <c r="I86" s="32">
        <v>1.8052493147590364E-3</v>
      </c>
      <c r="J86" s="32">
        <v>7.5064786253412077E-2</v>
      </c>
      <c r="K86" s="32">
        <v>6.5549356182421997E-2</v>
      </c>
      <c r="L86" s="32">
        <v>6.8293903634916567E-2</v>
      </c>
      <c r="M86" s="32">
        <v>8.4479107018124916E-2</v>
      </c>
      <c r="N86" s="32">
        <v>7.9024122855068102E-2</v>
      </c>
      <c r="O86" s="32">
        <v>6.687450755174297E-2</v>
      </c>
      <c r="P86" s="32">
        <v>8.157505314766654E-2</v>
      </c>
      <c r="Q86" s="32">
        <v>8.4422703567856E-2</v>
      </c>
      <c r="R86" s="32">
        <v>8.2793067037061754E-2</v>
      </c>
      <c r="S86" s="32">
        <v>9.798375549577916E-2</v>
      </c>
      <c r="T86" s="32">
        <v>9.0852069150620246E-2</v>
      </c>
      <c r="U86" s="32">
        <v>0.10047536309227233</v>
      </c>
      <c r="V86" s="32">
        <v>7.9598661863929027E-2</v>
      </c>
      <c r="W86" s="32">
        <v>9.3658440381179237E-2</v>
      </c>
      <c r="X86" s="32">
        <v>9.3181168582439189E-2</v>
      </c>
      <c r="Y86" s="32">
        <v>7.9998623472424063E-2</v>
      </c>
      <c r="Z86" s="32">
        <v>8.647902012256066E-2</v>
      </c>
      <c r="AA86" s="32">
        <v>9.3009740466284019E-2</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3">
        <v>2.5399943501456336E-2</v>
      </c>
      <c r="D92" s="33">
        <v>5.313047370011726E-2</v>
      </c>
      <c r="E92" s="33">
        <v>5.8453866440052328E-2</v>
      </c>
      <c r="F92" s="33">
        <v>5.9489399043999178E-2</v>
      </c>
      <c r="G92" s="33">
        <v>5.958996323202282E-2</v>
      </c>
      <c r="H92" s="33">
        <v>0.13215051449842447</v>
      </c>
      <c r="I92" s="33">
        <v>0.13767828683618147</v>
      </c>
      <c r="J92" s="33">
        <v>0.13659009770892946</v>
      </c>
      <c r="K92" s="33">
        <v>0.13409896832856852</v>
      </c>
      <c r="L92" s="33">
        <v>0.1347682498149779</v>
      </c>
      <c r="M92" s="33">
        <v>0.13221590880907927</v>
      </c>
      <c r="N92" s="33">
        <v>0.14015859313989232</v>
      </c>
      <c r="O92" s="33">
        <v>0.1331261135475342</v>
      </c>
      <c r="P92" s="33">
        <v>0.13027800096570721</v>
      </c>
      <c r="Q92" s="33">
        <v>0.14563235046360082</v>
      </c>
      <c r="R92" s="33">
        <v>0.14808273371024752</v>
      </c>
      <c r="S92" s="33">
        <v>0.14080888981012876</v>
      </c>
      <c r="T92" s="33">
        <v>0.14007165343502118</v>
      </c>
      <c r="U92" s="33">
        <v>0.14478992283738154</v>
      </c>
      <c r="V92" s="33">
        <v>0.13995647678757894</v>
      </c>
      <c r="W92" s="33">
        <v>0.14643368610583507</v>
      </c>
      <c r="X92" s="33">
        <v>0.14373460137490909</v>
      </c>
      <c r="Y92" s="33">
        <v>0.13901693099835871</v>
      </c>
      <c r="Z92" s="33">
        <v>0.14371495533945386</v>
      </c>
      <c r="AA92" s="33">
        <v>0.14975865435704172</v>
      </c>
    </row>
    <row r="93" spans="1:27" collapsed="1" x14ac:dyDescent="0.35">
      <c r="A93" s="31" t="s">
        <v>38</v>
      </c>
      <c r="B93" s="31" t="s">
        <v>113</v>
      </c>
      <c r="C93" s="33">
        <v>8.5329661654135174E-3</v>
      </c>
      <c r="D93" s="33">
        <v>0.13585471263775878</v>
      </c>
      <c r="E93" s="33">
        <v>0.1581063489202458</v>
      </c>
      <c r="F93" s="33">
        <v>0.16613768417831534</v>
      </c>
      <c r="G93" s="33">
        <v>0.18735853294745908</v>
      </c>
      <c r="H93" s="33">
        <v>0.26033404364866947</v>
      </c>
      <c r="I93" s="33">
        <v>0.26220511704316551</v>
      </c>
      <c r="J93" s="33">
        <v>0.27696312065280981</v>
      </c>
      <c r="K93" s="33">
        <v>0.26421282237170396</v>
      </c>
      <c r="L93" s="33">
        <v>0.25260319689777422</v>
      </c>
      <c r="M93" s="33">
        <v>0.26066804682315386</v>
      </c>
      <c r="N93" s="33">
        <v>0.28335276059603914</v>
      </c>
      <c r="O93" s="33">
        <v>0.25204888661724939</v>
      </c>
      <c r="P93" s="33">
        <v>0.24905311667432189</v>
      </c>
      <c r="Q93" s="33">
        <v>0.30521735713847115</v>
      </c>
      <c r="R93" s="33">
        <v>0.30706436595157799</v>
      </c>
      <c r="S93" s="33">
        <v>0.30208301403825882</v>
      </c>
      <c r="T93" s="33">
        <v>0.28274598273543894</v>
      </c>
      <c r="U93" s="33">
        <v>0.29025665189941968</v>
      </c>
      <c r="V93" s="33">
        <v>0.26801374107625187</v>
      </c>
      <c r="W93" s="33">
        <v>0.29897820947769166</v>
      </c>
      <c r="X93" s="33">
        <v>0.30685942236328584</v>
      </c>
      <c r="Y93" s="33">
        <v>0.26176627698434923</v>
      </c>
      <c r="Z93" s="33">
        <v>0.27647570618345485</v>
      </c>
      <c r="AA93" s="33">
        <v>0.29045383934937996</v>
      </c>
    </row>
    <row r="94" spans="1:27" x14ac:dyDescent="0.35">
      <c r="A94" s="31" t="s">
        <v>38</v>
      </c>
      <c r="B94" s="31" t="s">
        <v>72</v>
      </c>
      <c r="C94" s="33">
        <v>5.4512429725258216E-2</v>
      </c>
      <c r="D94" s="33">
        <v>7.9561512986903449E-2</v>
      </c>
      <c r="E94" s="33">
        <v>9.2017914886376131E-2</v>
      </c>
      <c r="F94" s="33">
        <v>8.9628120900798927E-2</v>
      </c>
      <c r="G94" s="33">
        <v>8.8915568669341888E-2</v>
      </c>
      <c r="H94" s="33">
        <v>9.9405606369502145E-2</v>
      </c>
      <c r="I94" s="33">
        <v>0.10120399123477841</v>
      </c>
      <c r="J94" s="33">
        <v>0.10352807367970245</v>
      </c>
      <c r="K94" s="33">
        <v>0.10195177006693527</v>
      </c>
      <c r="L94" s="33">
        <v>9.9185422361572961E-2</v>
      </c>
      <c r="M94" s="33">
        <v>9.8791158363719975E-2</v>
      </c>
      <c r="N94" s="33">
        <v>0.1033727467101961</v>
      </c>
      <c r="O94" s="33">
        <v>9.9741010957717605E-2</v>
      </c>
      <c r="P94" s="33">
        <v>9.8966949779951074E-2</v>
      </c>
      <c r="Q94" s="33">
        <v>0.10460573594335616</v>
      </c>
      <c r="R94" s="33">
        <v>0.10619231365243013</v>
      </c>
      <c r="S94" s="33">
        <v>0.10325748879773373</v>
      </c>
      <c r="T94" s="33">
        <v>0.10336974996475336</v>
      </c>
      <c r="U94" s="33">
        <v>0.1050903186460259</v>
      </c>
      <c r="V94" s="33">
        <v>0.10372606299085833</v>
      </c>
      <c r="W94" s="33">
        <v>0.10518576596353719</v>
      </c>
      <c r="X94" s="33">
        <v>0.10501385608605204</v>
      </c>
      <c r="Y94" s="33">
        <v>0.10079139504999982</v>
      </c>
      <c r="Z94" s="33">
        <v>0.10475393793151894</v>
      </c>
      <c r="AA94" s="33">
        <v>0.10824620710244452</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3" t="s">
        <v>152</v>
      </c>
      <c r="D97" s="33" t="s">
        <v>152</v>
      </c>
      <c r="E97" s="33" t="s">
        <v>152</v>
      </c>
      <c r="F97" s="33" t="s">
        <v>152</v>
      </c>
      <c r="G97" s="33" t="s">
        <v>152</v>
      </c>
      <c r="H97" s="33">
        <v>0.144605935938312</v>
      </c>
      <c r="I97" s="33">
        <v>0.1474423256958895</v>
      </c>
      <c r="J97" s="33">
        <v>0.14563952861931639</v>
      </c>
      <c r="K97" s="33">
        <v>0.13868218369335861</v>
      </c>
      <c r="L97" s="33">
        <v>0.14171114848259778</v>
      </c>
      <c r="M97" s="33">
        <v>0.14412478839846651</v>
      </c>
      <c r="N97" s="33">
        <v>0.14919355234857754</v>
      </c>
      <c r="O97" s="33">
        <v>0.14304680351602625</v>
      </c>
      <c r="P97" s="33">
        <v>0.14000979750709758</v>
      </c>
      <c r="Q97" s="33">
        <v>0.15441511189385221</v>
      </c>
      <c r="R97" s="33">
        <v>0.15597754057369381</v>
      </c>
      <c r="S97" s="33">
        <v>0.14845353517785317</v>
      </c>
      <c r="T97" s="33">
        <v>0.14545755939752616</v>
      </c>
      <c r="U97" s="33">
        <v>0.15235505458120446</v>
      </c>
      <c r="V97" s="33">
        <v>0.14809747096395784</v>
      </c>
      <c r="W97" s="33">
        <v>0.15204320781535935</v>
      </c>
      <c r="X97" s="33">
        <v>0.14883952534465528</v>
      </c>
      <c r="Y97" s="33">
        <v>0.14657257447755814</v>
      </c>
      <c r="Z97" s="33">
        <v>0.15280775604659358</v>
      </c>
      <c r="AA97" s="33">
        <v>0.15814531268479365</v>
      </c>
    </row>
    <row r="98" spans="1:27" x14ac:dyDescent="0.35">
      <c r="A98" s="31" t="s">
        <v>119</v>
      </c>
      <c r="B98" s="31" t="s">
        <v>113</v>
      </c>
      <c r="C98" s="33">
        <v>8.3102368993259283E-3</v>
      </c>
      <c r="D98" s="33">
        <v>0.13092308735594693</v>
      </c>
      <c r="E98" s="33">
        <v>0.15039442134159597</v>
      </c>
      <c r="F98" s="33">
        <v>0.16822490853552421</v>
      </c>
      <c r="G98" s="33">
        <v>0.18947981998701083</v>
      </c>
      <c r="H98" s="33">
        <v>0.28162402321429703</v>
      </c>
      <c r="I98" s="33">
        <v>0.28337549102632092</v>
      </c>
      <c r="J98" s="33">
        <v>0.29912934529431123</v>
      </c>
      <c r="K98" s="33">
        <v>0.28318492627052733</v>
      </c>
      <c r="L98" s="33">
        <v>0.26597709309216011</v>
      </c>
      <c r="M98" s="33">
        <v>0.27960811176885303</v>
      </c>
      <c r="N98" s="33">
        <v>0.29961733605105134</v>
      </c>
      <c r="O98" s="33">
        <v>0.26196210626726552</v>
      </c>
      <c r="P98" s="33">
        <v>0.26380882840514852</v>
      </c>
      <c r="Q98" s="33">
        <v>0.32628186513192375</v>
      </c>
      <c r="R98" s="33">
        <v>0.33029682236958569</v>
      </c>
      <c r="S98" s="33">
        <v>0.32585178014931304</v>
      </c>
      <c r="T98" s="33">
        <v>0.29769004140817867</v>
      </c>
      <c r="U98" s="33">
        <v>0.30463095207471114</v>
      </c>
      <c r="V98" s="33">
        <v>0.26864656580840579</v>
      </c>
      <c r="W98" s="33">
        <v>0.29752820802122426</v>
      </c>
      <c r="X98" s="33">
        <v>0.30944526683220941</v>
      </c>
      <c r="Y98" s="33">
        <v>0.25888360776360353</v>
      </c>
      <c r="Z98" s="33">
        <v>0.27175473576939468</v>
      </c>
      <c r="AA98" s="33">
        <v>0.28929817763275212</v>
      </c>
    </row>
    <row r="99" spans="1:27" x14ac:dyDescent="0.35">
      <c r="A99" s="31" t="s">
        <v>119</v>
      </c>
      <c r="B99" s="31" t="s">
        <v>72</v>
      </c>
      <c r="C99" s="33">
        <v>3.4263134200532834E-2</v>
      </c>
      <c r="D99" s="33">
        <v>6.6957200464082739E-2</v>
      </c>
      <c r="E99" s="33">
        <v>8.0938563771666666E-2</v>
      </c>
      <c r="F99" s="33">
        <v>7.9378537612994168E-2</v>
      </c>
      <c r="G99" s="33">
        <v>8.2454149810239866E-2</v>
      </c>
      <c r="H99" s="33">
        <v>0.10029938625673694</v>
      </c>
      <c r="I99" s="33">
        <v>0.10221327485854276</v>
      </c>
      <c r="J99" s="33">
        <v>0.10282953481094834</v>
      </c>
      <c r="K99" s="33">
        <v>0.10044180615138955</v>
      </c>
      <c r="L99" s="33">
        <v>9.9672106397486332E-2</v>
      </c>
      <c r="M99" s="33">
        <v>0.10058352195825991</v>
      </c>
      <c r="N99" s="33">
        <v>0.1057556299760896</v>
      </c>
      <c r="O99" s="33">
        <v>0.10404733889678089</v>
      </c>
      <c r="P99" s="33">
        <v>9.9512405881105881E-2</v>
      </c>
      <c r="Q99" s="33">
        <v>0.1050385380118621</v>
      </c>
      <c r="R99" s="33">
        <v>0.10641510681046776</v>
      </c>
      <c r="S99" s="33">
        <v>0.10390615111457174</v>
      </c>
      <c r="T99" s="33">
        <v>0.10387118799757605</v>
      </c>
      <c r="U99" s="33">
        <v>0.10535240654860835</v>
      </c>
      <c r="V99" s="33">
        <v>0.10819880794487076</v>
      </c>
      <c r="W99" s="33">
        <v>0.10647514126749394</v>
      </c>
      <c r="X99" s="33">
        <v>0.10715941937954226</v>
      </c>
      <c r="Y99" s="33">
        <v>0.10301563302158045</v>
      </c>
      <c r="Z99" s="33">
        <v>0.10977067438113561</v>
      </c>
      <c r="AA99" s="33">
        <v>0.11072031103628434</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3">
        <v>1.6297974682113952E-2</v>
      </c>
      <c r="D102" s="33">
        <v>6.6885108347154359E-2</v>
      </c>
      <c r="E102" s="33">
        <v>7.8480802083870857E-2</v>
      </c>
      <c r="F102" s="33">
        <v>7.501288163638288E-2</v>
      </c>
      <c r="G102" s="33">
        <v>8.2625563400819266E-2</v>
      </c>
      <c r="H102" s="33">
        <v>0.1334192438932118</v>
      </c>
      <c r="I102" s="33">
        <v>0.13440657060146102</v>
      </c>
      <c r="J102" s="33">
        <v>0.12567246731009513</v>
      </c>
      <c r="K102" s="33">
        <v>0.13368924300519552</v>
      </c>
      <c r="L102" s="33">
        <v>0.13485538075111916</v>
      </c>
      <c r="M102" s="33">
        <v>0.12907565721026387</v>
      </c>
      <c r="N102" s="33">
        <v>0.14316072397779867</v>
      </c>
      <c r="O102" s="33">
        <v>0.13612172756809637</v>
      </c>
      <c r="P102" s="33">
        <v>0.12450397547882947</v>
      </c>
      <c r="Q102" s="33">
        <v>0.14194825143879503</v>
      </c>
      <c r="R102" s="33">
        <v>0.14353501146574338</v>
      </c>
      <c r="S102" s="33">
        <v>0.12990002292414055</v>
      </c>
      <c r="T102" s="33">
        <v>0.13836055061988201</v>
      </c>
      <c r="U102" s="33">
        <v>0.1407407765565124</v>
      </c>
      <c r="V102" s="33">
        <v>0.14800448611463016</v>
      </c>
      <c r="W102" s="33">
        <v>0.14842205468459041</v>
      </c>
      <c r="X102" s="33">
        <v>0.14789156550164223</v>
      </c>
      <c r="Y102" s="33">
        <v>0.14053617658465678</v>
      </c>
      <c r="Z102" s="33">
        <v>0.14295204916393475</v>
      </c>
      <c r="AA102" s="33">
        <v>0.14561547625941657</v>
      </c>
    </row>
    <row r="103" spans="1:27" x14ac:dyDescent="0.35">
      <c r="A103" s="31" t="s">
        <v>120</v>
      </c>
      <c r="B103" s="31" t="s">
        <v>113</v>
      </c>
      <c r="C103" s="33">
        <v>8.9147877644208152E-3</v>
      </c>
      <c r="D103" s="33">
        <v>0.14430892740657908</v>
      </c>
      <c r="E103" s="33">
        <v>0.17132679619793123</v>
      </c>
      <c r="F103" s="33">
        <v>0.16255628196253399</v>
      </c>
      <c r="G103" s="33">
        <v>0.17488621861311049</v>
      </c>
      <c r="H103" s="33">
        <v>0.13519726970651494</v>
      </c>
      <c r="I103" s="33">
        <v>0.13776921737327591</v>
      </c>
      <c r="J103" s="33">
        <v>0.14667482408652782</v>
      </c>
      <c r="K103" s="33">
        <v>0.15269671124971324</v>
      </c>
      <c r="L103" s="33">
        <v>0.16781969934683769</v>
      </c>
      <c r="M103" s="33">
        <v>0.13346961766857715</v>
      </c>
      <c r="N103" s="33">
        <v>0.22318677192083247</v>
      </c>
      <c r="O103" s="33">
        <v>0.21423076560781013</v>
      </c>
      <c r="P103" s="33">
        <v>0.1817933193662335</v>
      </c>
      <c r="Q103" s="33">
        <v>0.21816399012514395</v>
      </c>
      <c r="R103" s="33">
        <v>0.21116631678278772</v>
      </c>
      <c r="S103" s="33">
        <v>0.24409879566830389</v>
      </c>
      <c r="T103" s="33">
        <v>0.24533583419871949</v>
      </c>
      <c r="U103" s="33">
        <v>0.25287173320458672</v>
      </c>
      <c r="V103" s="33">
        <v>0.26968009897490919</v>
      </c>
      <c r="W103" s="33">
        <v>0.28761397359719504</v>
      </c>
      <c r="X103" s="33">
        <v>0.29565537477679077</v>
      </c>
      <c r="Y103" s="33">
        <v>0.25961391913476534</v>
      </c>
      <c r="Z103" s="33">
        <v>0.27578137832039518</v>
      </c>
      <c r="AA103" s="33">
        <v>0.27657745654509125</v>
      </c>
    </row>
    <row r="104" spans="1:27" x14ac:dyDescent="0.35">
      <c r="A104" s="31" t="s">
        <v>120</v>
      </c>
      <c r="B104" s="31" t="s">
        <v>72</v>
      </c>
      <c r="C104" s="33">
        <v>7.413298702712115E-2</v>
      </c>
      <c r="D104" s="33">
        <v>9.2663597639109724E-2</v>
      </c>
      <c r="E104" s="33">
        <v>0.1026713793625498</v>
      </c>
      <c r="F104" s="33">
        <v>9.9603795331662054E-2</v>
      </c>
      <c r="G104" s="33">
        <v>0.10502201089575222</v>
      </c>
      <c r="H104" s="33">
        <v>0.10420094543848978</v>
      </c>
      <c r="I104" s="33">
        <v>0.10552177616322918</v>
      </c>
      <c r="J104" s="33">
        <v>0.10167763050148805</v>
      </c>
      <c r="K104" s="33">
        <v>0.10482779089907102</v>
      </c>
      <c r="L104" s="33">
        <v>0.10335494014544565</v>
      </c>
      <c r="M104" s="33">
        <v>0.10099321080144379</v>
      </c>
      <c r="N104" s="33">
        <v>0.10687910081403595</v>
      </c>
      <c r="O104" s="33">
        <v>0.10425273959887263</v>
      </c>
      <c r="P104" s="33">
        <v>0.10148836332020705</v>
      </c>
      <c r="Q104" s="33">
        <v>0.10367489659338255</v>
      </c>
      <c r="R104" s="33">
        <v>0.10692942862988293</v>
      </c>
      <c r="S104" s="33">
        <v>9.8099141594309588E-2</v>
      </c>
      <c r="T104" s="33">
        <v>0.10244487076894555</v>
      </c>
      <c r="U104" s="33">
        <v>0.10412742180853589</v>
      </c>
      <c r="V104" s="33">
        <v>0.10662082585746921</v>
      </c>
      <c r="W104" s="33">
        <v>0.10574697760153275</v>
      </c>
      <c r="X104" s="33">
        <v>0.1072877773833389</v>
      </c>
      <c r="Y104" s="33">
        <v>0.10430230842539709</v>
      </c>
      <c r="Z104" s="33">
        <v>0.10458838330325834</v>
      </c>
      <c r="AA104" s="33">
        <v>0.1069387727245799</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3">
        <v>2.7994871950559563E-2</v>
      </c>
      <c r="D107" s="33">
        <v>5.345972879440114E-2</v>
      </c>
      <c r="E107" s="33">
        <v>5.5727814038283169E-2</v>
      </c>
      <c r="F107" s="33">
        <v>5.9037335985774257E-2</v>
      </c>
      <c r="G107" s="33">
        <v>5.6967022834587051E-2</v>
      </c>
      <c r="H107" s="33">
        <v>0.12053338892648006</v>
      </c>
      <c r="I107" s="33">
        <v>0.12327778663924265</v>
      </c>
      <c r="J107" s="33">
        <v>0.13520077116992019</v>
      </c>
      <c r="K107" s="33">
        <v>0.12699686818616832</v>
      </c>
      <c r="L107" s="33">
        <v>0.11912179686108473</v>
      </c>
      <c r="M107" s="33">
        <v>0.11787013507675809</v>
      </c>
      <c r="N107" s="33">
        <v>0.11720089220681598</v>
      </c>
      <c r="O107" s="33">
        <v>0.10496908811327989</v>
      </c>
      <c r="P107" s="33">
        <v>0.12180604568992837</v>
      </c>
      <c r="Q107" s="33">
        <v>0.13898866348719807</v>
      </c>
      <c r="R107" s="33">
        <v>0.14240657035800974</v>
      </c>
      <c r="S107" s="33">
        <v>0.14412331867900177</v>
      </c>
      <c r="T107" s="33">
        <v>0.13934530024825303</v>
      </c>
      <c r="U107" s="33">
        <v>0.14038529526645996</v>
      </c>
      <c r="V107" s="33">
        <v>0.11832325133666699</v>
      </c>
      <c r="W107" s="33">
        <v>0.14022233058845118</v>
      </c>
      <c r="X107" s="33">
        <v>0.13230849323966812</v>
      </c>
      <c r="Y107" s="33">
        <v>0.12424914305450935</v>
      </c>
      <c r="Z107" s="33">
        <v>0.13436645926262691</v>
      </c>
      <c r="AA107" s="33">
        <v>0.14522274528202181</v>
      </c>
    </row>
    <row r="108" spans="1:27" x14ac:dyDescent="0.35">
      <c r="A108" s="31" t="s">
        <v>121</v>
      </c>
      <c r="B108" s="31" t="s">
        <v>113</v>
      </c>
      <c r="C108" s="33" t="s">
        <v>152</v>
      </c>
      <c r="D108" s="33" t="s">
        <v>152</v>
      </c>
      <c r="E108" s="33" t="s">
        <v>152</v>
      </c>
      <c r="F108" s="33" t="s">
        <v>152</v>
      </c>
      <c r="G108" s="33" t="s">
        <v>152</v>
      </c>
      <c r="H108" s="33" t="s">
        <v>152</v>
      </c>
      <c r="I108" s="33" t="s">
        <v>152</v>
      </c>
      <c r="J108" s="33" t="s">
        <v>152</v>
      </c>
      <c r="K108" s="33" t="s">
        <v>152</v>
      </c>
      <c r="L108" s="33" t="s">
        <v>152</v>
      </c>
      <c r="M108" s="33" t="s">
        <v>152</v>
      </c>
      <c r="N108" s="33">
        <v>0.29320178342877429</v>
      </c>
      <c r="O108" s="33">
        <v>0.26471796035224637</v>
      </c>
      <c r="P108" s="33">
        <v>0.31228227716913759</v>
      </c>
      <c r="Q108" s="33">
        <v>0.35584989372425468</v>
      </c>
      <c r="R108" s="33">
        <v>0.35984628372422545</v>
      </c>
      <c r="S108" s="33">
        <v>0.36341932059183429</v>
      </c>
      <c r="T108" s="33">
        <v>0.3505245076613388</v>
      </c>
      <c r="U108" s="33">
        <v>0.35735572511350189</v>
      </c>
      <c r="V108" s="33">
        <v>0.32239877365367681</v>
      </c>
      <c r="W108" s="33">
        <v>0.34273000966049022</v>
      </c>
      <c r="X108" s="33">
        <v>0.33229874187181491</v>
      </c>
      <c r="Y108" s="33">
        <v>0.28942519826144975</v>
      </c>
      <c r="Z108" s="33">
        <v>0.3160159832729153</v>
      </c>
      <c r="AA108" s="33">
        <v>0.34670255150245322</v>
      </c>
    </row>
    <row r="109" spans="1:27" x14ac:dyDescent="0.35">
      <c r="A109" s="31" t="s">
        <v>121</v>
      </c>
      <c r="B109" s="31" t="s">
        <v>72</v>
      </c>
      <c r="C109" s="33">
        <v>5.3385231011502589E-2</v>
      </c>
      <c r="D109" s="33">
        <v>9.0335767718433033E-2</v>
      </c>
      <c r="E109" s="33">
        <v>9.5686046741532124E-2</v>
      </c>
      <c r="F109" s="33">
        <v>9.6933358282105794E-2</v>
      </c>
      <c r="G109" s="33">
        <v>9.1980845808001852E-2</v>
      </c>
      <c r="H109" s="33">
        <v>0.10157083151575511</v>
      </c>
      <c r="I109" s="33">
        <v>0.10361159912918445</v>
      </c>
      <c r="J109" s="33">
        <v>0.10868190200119222</v>
      </c>
      <c r="K109" s="33">
        <v>0.10511650715420956</v>
      </c>
      <c r="L109" s="33">
        <v>9.6397222648990616E-2</v>
      </c>
      <c r="M109" s="33">
        <v>9.6505301085529543E-2</v>
      </c>
      <c r="N109" s="33">
        <v>9.7129057906716373E-2</v>
      </c>
      <c r="O109" s="33">
        <v>9.0072928027741389E-2</v>
      </c>
      <c r="P109" s="33">
        <v>9.748949943830415E-2</v>
      </c>
      <c r="Q109" s="33">
        <v>0.10587224344517959</v>
      </c>
      <c r="R109" s="33">
        <v>0.106583578529599</v>
      </c>
      <c r="S109" s="33">
        <v>0.10527833267599267</v>
      </c>
      <c r="T109" s="33">
        <v>0.10292707434313524</v>
      </c>
      <c r="U109" s="33">
        <v>0.10371405807676128</v>
      </c>
      <c r="V109" s="33">
        <v>9.5718693487997664E-2</v>
      </c>
      <c r="W109" s="33">
        <v>0.10178087320877735</v>
      </c>
      <c r="X109" s="33">
        <v>9.8558198088157925E-2</v>
      </c>
      <c r="Y109" s="33">
        <v>9.4392287502987587E-2</v>
      </c>
      <c r="Z109" s="33">
        <v>9.8714945172149432E-2</v>
      </c>
      <c r="AA109" s="33">
        <v>0.1060311180506292</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3">
        <v>2.9830615414158518E-2</v>
      </c>
      <c r="D112" s="33">
        <v>4.2795839693164139E-2</v>
      </c>
      <c r="E112" s="33">
        <v>4.48754480462678E-2</v>
      </c>
      <c r="F112" s="33">
        <v>4.8201375425382102E-2</v>
      </c>
      <c r="G112" s="33">
        <v>4.3736357601621853E-2</v>
      </c>
      <c r="H112" s="33">
        <v>0.11562908645086235</v>
      </c>
      <c r="I112" s="33">
        <v>0.12520427838463502</v>
      </c>
      <c r="J112" s="33">
        <v>0.12954856821047206</v>
      </c>
      <c r="K112" s="33">
        <v>0.12671082945220791</v>
      </c>
      <c r="L112" s="33">
        <v>0.1254169644742813</v>
      </c>
      <c r="M112" s="33">
        <v>0.11310856818224972</v>
      </c>
      <c r="N112" s="33">
        <v>0.12510280735842422</v>
      </c>
      <c r="O112" s="33">
        <v>0.11771367045815448</v>
      </c>
      <c r="P112" s="33">
        <v>0.11694083108898957</v>
      </c>
      <c r="Q112" s="33">
        <v>0.13046784061244943</v>
      </c>
      <c r="R112" s="33">
        <v>0.13628233564848941</v>
      </c>
      <c r="S112" s="33">
        <v>0.13443087671056059</v>
      </c>
      <c r="T112" s="33">
        <v>0.127757310926263</v>
      </c>
      <c r="U112" s="33">
        <v>0.13232347489946386</v>
      </c>
      <c r="V112" s="33">
        <v>0.11696953518598469</v>
      </c>
      <c r="W112" s="33">
        <v>0.13090199777577699</v>
      </c>
      <c r="X112" s="33">
        <v>0.12941921457495376</v>
      </c>
      <c r="Y112" s="33">
        <v>0.12403988089138591</v>
      </c>
      <c r="Z112" s="33">
        <v>0.12459321990301805</v>
      </c>
      <c r="AA112" s="33">
        <v>0.13502452291535949</v>
      </c>
    </row>
    <row r="113" spans="1:27" x14ac:dyDescent="0.35">
      <c r="A113" s="31" t="s">
        <v>122</v>
      </c>
      <c r="B113" s="31" t="s">
        <v>113</v>
      </c>
      <c r="C113" s="33" t="s">
        <v>152</v>
      </c>
      <c r="D113" s="33" t="s">
        <v>152</v>
      </c>
      <c r="E113" s="33" t="s">
        <v>152</v>
      </c>
      <c r="F113" s="33" t="s">
        <v>152</v>
      </c>
      <c r="G113" s="33" t="s">
        <v>152</v>
      </c>
      <c r="H113" s="33" t="s">
        <v>152</v>
      </c>
      <c r="I113" s="33" t="s">
        <v>152</v>
      </c>
      <c r="J113" s="33" t="s">
        <v>152</v>
      </c>
      <c r="K113" s="33" t="s">
        <v>152</v>
      </c>
      <c r="L113" s="33" t="s">
        <v>152</v>
      </c>
      <c r="M113" s="33" t="s">
        <v>152</v>
      </c>
      <c r="N113" s="33" t="s">
        <v>152</v>
      </c>
      <c r="O113" s="33" t="s">
        <v>152</v>
      </c>
      <c r="P113" s="33" t="s">
        <v>152</v>
      </c>
      <c r="Q113" s="33" t="s">
        <v>152</v>
      </c>
      <c r="R113" s="33" t="s">
        <v>152</v>
      </c>
      <c r="S113" s="33" t="s">
        <v>152</v>
      </c>
      <c r="T113" s="33" t="s">
        <v>152</v>
      </c>
      <c r="U113" s="33" t="s">
        <v>152</v>
      </c>
      <c r="V113" s="33" t="s">
        <v>152</v>
      </c>
      <c r="W113" s="33" t="s">
        <v>152</v>
      </c>
      <c r="X113" s="33" t="s">
        <v>152</v>
      </c>
      <c r="Y113" s="33" t="s">
        <v>152</v>
      </c>
      <c r="Z113" s="33" t="s">
        <v>152</v>
      </c>
      <c r="AA113" s="33" t="s">
        <v>152</v>
      </c>
    </row>
    <row r="114" spans="1:27" x14ac:dyDescent="0.35">
      <c r="A114" s="31" t="s">
        <v>122</v>
      </c>
      <c r="B114" s="31" t="s">
        <v>72</v>
      </c>
      <c r="C114" s="33">
        <v>9.3783243488119741E-2</v>
      </c>
      <c r="D114" s="33">
        <v>9.5256823094336918E-2</v>
      </c>
      <c r="E114" s="33">
        <v>0.11043182427546175</v>
      </c>
      <c r="F114" s="33">
        <v>0.10205399702488843</v>
      </c>
      <c r="G114" s="33">
        <v>9.1528652416261388E-2</v>
      </c>
      <c r="H114" s="33">
        <v>0.1003903419904339</v>
      </c>
      <c r="I114" s="33">
        <v>0.10257324272068018</v>
      </c>
      <c r="J114" s="33">
        <v>0.10280961344522442</v>
      </c>
      <c r="K114" s="33">
        <v>0.10028801441625336</v>
      </c>
      <c r="L114" s="33">
        <v>9.7918263112738754E-2</v>
      </c>
      <c r="M114" s="33">
        <v>9.25048159219998E-2</v>
      </c>
      <c r="N114" s="33">
        <v>0.10185326356632873</v>
      </c>
      <c r="O114" s="33">
        <v>9.7964442698272897E-2</v>
      </c>
      <c r="P114" s="33">
        <v>9.5463264814764179E-2</v>
      </c>
      <c r="Q114" s="33">
        <v>0.1034718008114674</v>
      </c>
      <c r="R114" s="33">
        <v>0.10471060673413859</v>
      </c>
      <c r="S114" s="33">
        <v>0.1055602720238917</v>
      </c>
      <c r="T114" s="33">
        <v>0.10389591102981073</v>
      </c>
      <c r="U114" s="33">
        <v>0.10681983682184994</v>
      </c>
      <c r="V114" s="33">
        <v>0.10041048973339717</v>
      </c>
      <c r="W114" s="33">
        <v>0.10582211351254668</v>
      </c>
      <c r="X114" s="33">
        <v>0.1055310571957248</v>
      </c>
      <c r="Y114" s="33">
        <v>0.10020933853219192</v>
      </c>
      <c r="Z114" s="33">
        <v>0.10140721024995095</v>
      </c>
      <c r="AA114" s="33">
        <v>0.10735488608815695</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3" t="s">
        <v>152</v>
      </c>
      <c r="D117" s="33" t="s">
        <v>152</v>
      </c>
      <c r="E117" s="33" t="s">
        <v>152</v>
      </c>
      <c r="F117" s="33" t="s">
        <v>152</v>
      </c>
      <c r="G117" s="33" t="s">
        <v>152</v>
      </c>
      <c r="H117" s="33" t="s">
        <v>152</v>
      </c>
      <c r="I117" s="33" t="s">
        <v>152</v>
      </c>
      <c r="J117" s="33" t="s">
        <v>152</v>
      </c>
      <c r="K117" s="33" t="s">
        <v>152</v>
      </c>
      <c r="L117" s="33" t="s">
        <v>152</v>
      </c>
      <c r="M117" s="33" t="s">
        <v>152</v>
      </c>
      <c r="N117" s="33" t="s">
        <v>152</v>
      </c>
      <c r="O117" s="33" t="s">
        <v>152</v>
      </c>
      <c r="P117" s="33" t="s">
        <v>152</v>
      </c>
      <c r="Q117" s="33" t="s">
        <v>152</v>
      </c>
      <c r="R117" s="33" t="s">
        <v>152</v>
      </c>
      <c r="S117" s="33" t="s">
        <v>152</v>
      </c>
      <c r="T117" s="33" t="s">
        <v>152</v>
      </c>
      <c r="U117" s="33" t="s">
        <v>152</v>
      </c>
      <c r="V117" s="33" t="s">
        <v>152</v>
      </c>
      <c r="W117" s="33" t="s">
        <v>152</v>
      </c>
      <c r="X117" s="33" t="s">
        <v>152</v>
      </c>
      <c r="Y117" s="33" t="s">
        <v>152</v>
      </c>
      <c r="Z117" s="33" t="s">
        <v>152</v>
      </c>
      <c r="AA117" s="33" t="s">
        <v>152</v>
      </c>
    </row>
    <row r="118" spans="1:27" x14ac:dyDescent="0.35">
      <c r="A118" s="31" t="s">
        <v>123</v>
      </c>
      <c r="B118" s="31" t="s">
        <v>113</v>
      </c>
      <c r="C118" s="33" t="s">
        <v>152</v>
      </c>
      <c r="D118" s="33" t="s">
        <v>152</v>
      </c>
      <c r="E118" s="33" t="s">
        <v>152</v>
      </c>
      <c r="F118" s="33" t="s">
        <v>152</v>
      </c>
      <c r="G118" s="33" t="s">
        <v>152</v>
      </c>
      <c r="H118" s="33" t="s">
        <v>152</v>
      </c>
      <c r="I118" s="33" t="s">
        <v>152</v>
      </c>
      <c r="J118" s="33" t="s">
        <v>152</v>
      </c>
      <c r="K118" s="33" t="s">
        <v>152</v>
      </c>
      <c r="L118" s="33">
        <v>0.26989393583732763</v>
      </c>
      <c r="M118" s="33">
        <v>0.30519261694211502</v>
      </c>
      <c r="N118" s="33">
        <v>0.26268182242662408</v>
      </c>
      <c r="O118" s="33">
        <v>0.24425893203486976</v>
      </c>
      <c r="P118" s="33">
        <v>0.28355921518937477</v>
      </c>
      <c r="Q118" s="33">
        <v>0.31682285177383618</v>
      </c>
      <c r="R118" s="33">
        <v>0.31939584791822168</v>
      </c>
      <c r="S118" s="33">
        <v>0.34425323541040947</v>
      </c>
      <c r="T118" s="33">
        <v>0.31849230783331678</v>
      </c>
      <c r="U118" s="33">
        <v>0.33841950632680573</v>
      </c>
      <c r="V118" s="33">
        <v>0.23725811251258982</v>
      </c>
      <c r="W118" s="33">
        <v>0.30471355557122903</v>
      </c>
      <c r="X118" s="33">
        <v>0.30851860682855548</v>
      </c>
      <c r="Y118" s="33">
        <v>0.24601239235962333</v>
      </c>
      <c r="Z118" s="33">
        <v>0.23305896243584723</v>
      </c>
      <c r="AA118" s="33">
        <v>0.29031073524503248</v>
      </c>
    </row>
    <row r="119" spans="1:27" x14ac:dyDescent="0.35">
      <c r="A119" s="31" t="s">
        <v>123</v>
      </c>
      <c r="B119" s="31" t="s">
        <v>72</v>
      </c>
      <c r="C119" s="33">
        <v>4.6104979036263871E-3</v>
      </c>
      <c r="D119" s="33">
        <v>2.2920389866092723E-3</v>
      </c>
      <c r="E119" s="33">
        <v>5.1784416452504443E-2</v>
      </c>
      <c r="F119" s="33">
        <v>4.156143953215629E-2</v>
      </c>
      <c r="G119" s="33">
        <v>1.1032052111750118E-3</v>
      </c>
      <c r="H119" s="33">
        <v>2.8542777322896418E-3</v>
      </c>
      <c r="I119" s="33">
        <v>1.8446570616315742E-3</v>
      </c>
      <c r="J119" s="33">
        <v>8.8032330247365606E-2</v>
      </c>
      <c r="K119" s="33">
        <v>7.6837757668636014E-2</v>
      </c>
      <c r="L119" s="33">
        <v>8.006660549859701E-2</v>
      </c>
      <c r="M119" s="33">
        <v>9.9108045329609373E-2</v>
      </c>
      <c r="N119" s="33">
        <v>9.2690395531246889E-2</v>
      </c>
      <c r="O119" s="33">
        <v>7.8396727051911336E-2</v>
      </c>
      <c r="P119" s="33">
        <v>9.569147000388542E-2</v>
      </c>
      <c r="Q119" s="33">
        <v>9.9041619049589233E-2</v>
      </c>
      <c r="R119" s="33">
        <v>9.7124394000670175E-2</v>
      </c>
      <c r="S119" s="33">
        <v>0.11499580026270219</v>
      </c>
      <c r="T119" s="33">
        <v>0.10660554376262518</v>
      </c>
      <c r="U119" s="33">
        <v>0.11792710077551069</v>
      </c>
      <c r="V119" s="33">
        <v>9.3366263881149061E-2</v>
      </c>
      <c r="W119" s="33">
        <v>0.10990716567635181</v>
      </c>
      <c r="X119" s="33">
        <v>0.10934565847809828</v>
      </c>
      <c r="Y119" s="33">
        <v>9.3836762152361475E-2</v>
      </c>
      <c r="Z119" s="33">
        <v>0.10146077508025107</v>
      </c>
      <c r="AA119" s="33">
        <v>0.10914398318843223</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3" t="s">
        <v>152</v>
      </c>
      <c r="D124" s="33" t="s">
        <v>152</v>
      </c>
      <c r="E124" s="33" t="s">
        <v>152</v>
      </c>
      <c r="F124" s="33" t="s">
        <v>152</v>
      </c>
      <c r="G124" s="33" t="s">
        <v>152</v>
      </c>
      <c r="H124" s="33" t="s">
        <v>152</v>
      </c>
      <c r="I124" s="33" t="s">
        <v>152</v>
      </c>
      <c r="J124" s="33" t="s">
        <v>152</v>
      </c>
      <c r="K124" s="33" t="s">
        <v>152</v>
      </c>
      <c r="L124" s="33" t="s">
        <v>152</v>
      </c>
      <c r="M124" s="33" t="s">
        <v>152</v>
      </c>
      <c r="N124" s="33" t="s">
        <v>152</v>
      </c>
      <c r="O124" s="33" t="s">
        <v>152</v>
      </c>
      <c r="P124" s="33" t="s">
        <v>152</v>
      </c>
      <c r="Q124" s="33" t="s">
        <v>152</v>
      </c>
      <c r="R124" s="33" t="s">
        <v>152</v>
      </c>
      <c r="S124" s="33" t="s">
        <v>152</v>
      </c>
      <c r="T124" s="33" t="s">
        <v>152</v>
      </c>
      <c r="U124" s="33" t="s">
        <v>152</v>
      </c>
      <c r="V124" s="33" t="s">
        <v>152</v>
      </c>
      <c r="W124" s="33" t="s">
        <v>152</v>
      </c>
      <c r="X124" s="33" t="s">
        <v>152</v>
      </c>
      <c r="Y124" s="33" t="s">
        <v>152</v>
      </c>
      <c r="Z124" s="33" t="s">
        <v>152</v>
      </c>
      <c r="AA124" s="33" t="s">
        <v>152</v>
      </c>
    </row>
    <row r="125" spans="1:27" collapsed="1" x14ac:dyDescent="0.35">
      <c r="A125" s="31" t="s">
        <v>38</v>
      </c>
      <c r="B125" s="31" t="s">
        <v>73</v>
      </c>
      <c r="C125" s="33">
        <v>5.4298710575231654E-2</v>
      </c>
      <c r="D125" s="33">
        <v>5.366207385983858E-2</v>
      </c>
      <c r="E125" s="33">
        <v>4.0218559925378282E-2</v>
      </c>
      <c r="F125" s="33">
        <v>3.7477030846674843E-2</v>
      </c>
      <c r="G125" s="33">
        <v>2.9017654541980614E-2</v>
      </c>
      <c r="H125" s="33">
        <v>2.5279407832316851E-2</v>
      </c>
      <c r="I125" s="33">
        <v>2.3757719483657919E-2</v>
      </c>
      <c r="J125" s="33">
        <v>2.2918290316614007E-2</v>
      </c>
      <c r="K125" s="33">
        <v>2.278381778214511E-2</v>
      </c>
      <c r="L125" s="33">
        <v>2.2011695806415849E-2</v>
      </c>
      <c r="M125" s="33">
        <v>2.1316661392213679E-2</v>
      </c>
      <c r="N125" s="33">
        <v>2.0685561531123532E-2</v>
      </c>
      <c r="O125" s="33">
        <v>2.0308392692258495E-2</v>
      </c>
      <c r="P125" s="33">
        <v>2.0363829232926092E-2</v>
      </c>
      <c r="Q125" s="33">
        <v>2.077587967260712E-2</v>
      </c>
      <c r="R125" s="33">
        <v>2.2234968271696732E-2</v>
      </c>
      <c r="S125" s="33">
        <v>2.3848017830955807E-2</v>
      </c>
      <c r="T125" s="33">
        <v>2.5630218369587947E-2</v>
      </c>
      <c r="U125" s="33">
        <v>2.7597267585165782E-2</v>
      </c>
      <c r="V125" s="33">
        <v>2.9357563301339533E-2</v>
      </c>
      <c r="W125" s="33">
        <v>3.1228012095607219E-2</v>
      </c>
      <c r="X125" s="33">
        <v>3.3257866757900295E-2</v>
      </c>
      <c r="Y125" s="33">
        <v>3.5520818946763295E-2</v>
      </c>
      <c r="Z125" s="33">
        <v>3.7685961011800585E-2</v>
      </c>
      <c r="AA125" s="33">
        <v>3.9980610739929152E-2</v>
      </c>
    </row>
    <row r="126" spans="1:27" collapsed="1" x14ac:dyDescent="0.35">
      <c r="A126" s="31" t="s">
        <v>38</v>
      </c>
      <c r="B126" s="31" t="s">
        <v>74</v>
      </c>
      <c r="C126" s="33">
        <v>6.3880743186862446E-2</v>
      </c>
      <c r="D126" s="33">
        <v>6.3132123532545756E-2</v>
      </c>
      <c r="E126" s="33">
        <v>4.7316271402580948E-2</v>
      </c>
      <c r="F126" s="33">
        <v>4.4090596255396061E-2</v>
      </c>
      <c r="G126" s="33">
        <v>3.4138204495944117E-2</v>
      </c>
      <c r="H126" s="33">
        <v>2.9740531955212819E-2</v>
      </c>
      <c r="I126" s="33">
        <v>2.7950489134417732E-2</v>
      </c>
      <c r="J126" s="33">
        <v>2.6962972959591762E-2</v>
      </c>
      <c r="K126" s="33">
        <v>2.6804682012315371E-2</v>
      </c>
      <c r="L126" s="33">
        <v>2.5896056727248203E-2</v>
      </c>
      <c r="M126" s="33">
        <v>2.5078691277325836E-2</v>
      </c>
      <c r="N126" s="33">
        <v>2.4335934046701872E-2</v>
      </c>
      <c r="O126" s="33">
        <v>2.3892174154536795E-2</v>
      </c>
      <c r="P126" s="33">
        <v>2.3957481167276813E-2</v>
      </c>
      <c r="Q126" s="33">
        <v>2.4442240781474604E-2</v>
      </c>
      <c r="R126" s="33">
        <v>2.6158900395103046E-2</v>
      </c>
      <c r="S126" s="33">
        <v>2.8056426881605211E-2</v>
      </c>
      <c r="T126" s="33">
        <v>3.0153175341551024E-2</v>
      </c>
      <c r="U126" s="33">
        <v>3.2467468477437769E-2</v>
      </c>
      <c r="V126" s="33">
        <v>3.45382980574305E-2</v>
      </c>
      <c r="W126" s="33">
        <v>3.6738801618245921E-2</v>
      </c>
      <c r="X126" s="33">
        <v>3.9126903019631433E-2</v>
      </c>
      <c r="Y126" s="33">
        <v>4.1789080655215721E-2</v>
      </c>
      <c r="Z126" s="33">
        <v>4.4336375293237598E-2</v>
      </c>
      <c r="AA126" s="33">
        <v>4.7036157540401261E-2</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33" t="s">
        <v>152</v>
      </c>
      <c r="D129" s="33" t="s">
        <v>152</v>
      </c>
      <c r="E129" s="33" t="s">
        <v>152</v>
      </c>
      <c r="F129" s="33" t="s">
        <v>152</v>
      </c>
      <c r="G129" s="33" t="s">
        <v>152</v>
      </c>
      <c r="H129" s="33" t="s">
        <v>152</v>
      </c>
      <c r="I129" s="33" t="s">
        <v>152</v>
      </c>
      <c r="J129" s="33" t="s">
        <v>152</v>
      </c>
      <c r="K129" s="33" t="s">
        <v>152</v>
      </c>
      <c r="L129" s="33" t="s">
        <v>152</v>
      </c>
      <c r="M129" s="33" t="s">
        <v>152</v>
      </c>
      <c r="N129" s="33" t="s">
        <v>152</v>
      </c>
      <c r="O129" s="33" t="s">
        <v>152</v>
      </c>
      <c r="P129" s="33" t="s">
        <v>152</v>
      </c>
      <c r="Q129" s="33" t="s">
        <v>152</v>
      </c>
      <c r="R129" s="33" t="s">
        <v>152</v>
      </c>
      <c r="S129" s="33" t="s">
        <v>152</v>
      </c>
      <c r="T129" s="33" t="s">
        <v>152</v>
      </c>
      <c r="U129" s="33" t="s">
        <v>152</v>
      </c>
      <c r="V129" s="33" t="s">
        <v>152</v>
      </c>
      <c r="W129" s="33" t="s">
        <v>152</v>
      </c>
      <c r="X129" s="33" t="s">
        <v>152</v>
      </c>
      <c r="Y129" s="33" t="s">
        <v>152</v>
      </c>
      <c r="Z129" s="33" t="s">
        <v>152</v>
      </c>
      <c r="AA129" s="33" t="s">
        <v>152</v>
      </c>
    </row>
    <row r="130" spans="1:27" x14ac:dyDescent="0.35">
      <c r="A130" s="31" t="s">
        <v>119</v>
      </c>
      <c r="B130" s="31" t="s">
        <v>73</v>
      </c>
      <c r="C130" s="33">
        <v>6.3426108135494999E-2</v>
      </c>
      <c r="D130" s="33">
        <v>5.96113485707866E-2</v>
      </c>
      <c r="E130" s="33">
        <v>5.0754456776336491E-2</v>
      </c>
      <c r="F130" s="33">
        <v>4.9449804632968206E-2</v>
      </c>
      <c r="G130" s="33">
        <v>3.8431107264184791E-2</v>
      </c>
      <c r="H130" s="33">
        <v>3.3682414724327668E-2</v>
      </c>
      <c r="I130" s="33">
        <v>3.156642318516744E-2</v>
      </c>
      <c r="J130" s="33">
        <v>3.0204920570593485E-2</v>
      </c>
      <c r="K130" s="33">
        <v>2.9803729124576642E-2</v>
      </c>
      <c r="L130" s="33">
        <v>2.8500023757495822E-2</v>
      </c>
      <c r="M130" s="33">
        <v>2.7374351439856528E-2</v>
      </c>
      <c r="N130" s="33">
        <v>2.6325115599449049E-2</v>
      </c>
      <c r="O130" s="33">
        <v>2.5642018388207267E-2</v>
      </c>
      <c r="P130" s="33">
        <v>2.548469084315769E-2</v>
      </c>
      <c r="Q130" s="33">
        <v>2.5838472269407272E-2</v>
      </c>
      <c r="R130" s="33">
        <v>2.7454511261113795E-2</v>
      </c>
      <c r="S130" s="33">
        <v>2.9203013950771677E-2</v>
      </c>
      <c r="T130" s="33">
        <v>3.1129575723722547E-2</v>
      </c>
      <c r="U130" s="33">
        <v>3.3315305247843915E-2</v>
      </c>
      <c r="V130" s="33">
        <v>3.5084859678255073E-2</v>
      </c>
      <c r="W130" s="33">
        <v>3.7049481244375917E-2</v>
      </c>
      <c r="X130" s="33">
        <v>3.9208097256364594E-2</v>
      </c>
      <c r="Y130" s="33">
        <v>4.1509632604616903E-2</v>
      </c>
      <c r="Z130" s="33">
        <v>4.3847487254832326E-2</v>
      </c>
      <c r="AA130" s="33">
        <v>4.6308472842561059E-2</v>
      </c>
    </row>
    <row r="131" spans="1:27" x14ac:dyDescent="0.35">
      <c r="A131" s="31" t="s">
        <v>119</v>
      </c>
      <c r="B131" s="31" t="s">
        <v>74</v>
      </c>
      <c r="C131" s="33">
        <v>7.4619087781192139E-2</v>
      </c>
      <c r="D131" s="33">
        <v>7.0131573238113976E-2</v>
      </c>
      <c r="E131" s="33">
        <v>5.9711383293315379E-2</v>
      </c>
      <c r="F131" s="33">
        <v>5.8175690093847592E-2</v>
      </c>
      <c r="G131" s="33">
        <v>4.521295927845112E-2</v>
      </c>
      <c r="H131" s="33">
        <v>3.9626395998552076E-2</v>
      </c>
      <c r="I131" s="33">
        <v>3.7137184047054593E-2</v>
      </c>
      <c r="J131" s="33">
        <v>3.5535501273664435E-2</v>
      </c>
      <c r="K131" s="33">
        <v>3.506362001481525E-2</v>
      </c>
      <c r="L131" s="33">
        <v>3.3529272577969484E-2</v>
      </c>
      <c r="M131" s="33">
        <v>3.2205581366845058E-2</v>
      </c>
      <c r="N131" s="33">
        <v>3.0970648824685074E-2</v>
      </c>
      <c r="O131" s="33">
        <v>3.0166964239476863E-2</v>
      </c>
      <c r="P131" s="33">
        <v>2.998201260259041E-2</v>
      </c>
      <c r="Q131" s="33">
        <v>3.039835679657818E-2</v>
      </c>
      <c r="R131" s="33">
        <v>3.2299414285254055E-2</v>
      </c>
      <c r="S131" s="33">
        <v>3.4356407632878914E-2</v>
      </c>
      <c r="T131" s="33">
        <v>3.6623032131845291E-2</v>
      </c>
      <c r="U131" s="33">
        <v>3.9194650003581383E-2</v>
      </c>
      <c r="V131" s="33">
        <v>4.1276340057477982E-2</v>
      </c>
      <c r="W131" s="33">
        <v>4.3587629164187167E-2</v>
      </c>
      <c r="X131" s="33">
        <v>4.6127169508995959E-2</v>
      </c>
      <c r="Y131" s="33">
        <v>4.8834664247840748E-2</v>
      </c>
      <c r="Z131" s="33">
        <v>5.158515008721782E-2</v>
      </c>
      <c r="AA131" s="33">
        <v>5.4480987568810563E-2</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33" t="s">
        <v>152</v>
      </c>
      <c r="D134" s="33" t="s">
        <v>152</v>
      </c>
      <c r="E134" s="33" t="s">
        <v>152</v>
      </c>
      <c r="F134" s="33" t="s">
        <v>152</v>
      </c>
      <c r="G134" s="33" t="s">
        <v>152</v>
      </c>
      <c r="H134" s="33" t="s">
        <v>152</v>
      </c>
      <c r="I134" s="33" t="s">
        <v>152</v>
      </c>
      <c r="J134" s="33" t="s">
        <v>152</v>
      </c>
      <c r="K134" s="33" t="s">
        <v>152</v>
      </c>
      <c r="L134" s="33" t="s">
        <v>152</v>
      </c>
      <c r="M134" s="33" t="s">
        <v>152</v>
      </c>
      <c r="N134" s="33" t="s">
        <v>152</v>
      </c>
      <c r="O134" s="33" t="s">
        <v>152</v>
      </c>
      <c r="P134" s="33" t="s">
        <v>152</v>
      </c>
      <c r="Q134" s="33" t="s">
        <v>152</v>
      </c>
      <c r="R134" s="33" t="s">
        <v>152</v>
      </c>
      <c r="S134" s="33" t="s">
        <v>152</v>
      </c>
      <c r="T134" s="33" t="s">
        <v>152</v>
      </c>
      <c r="U134" s="33" t="s">
        <v>152</v>
      </c>
      <c r="V134" s="33" t="s">
        <v>152</v>
      </c>
      <c r="W134" s="33" t="s">
        <v>152</v>
      </c>
      <c r="X134" s="33" t="s">
        <v>152</v>
      </c>
      <c r="Y134" s="33" t="s">
        <v>152</v>
      </c>
      <c r="Z134" s="33" t="s">
        <v>152</v>
      </c>
      <c r="AA134" s="33" t="s">
        <v>152</v>
      </c>
    </row>
    <row r="135" spans="1:27" x14ac:dyDescent="0.35">
      <c r="A135" s="31" t="s">
        <v>120</v>
      </c>
      <c r="B135" s="31" t="s">
        <v>73</v>
      </c>
      <c r="C135" s="33">
        <v>5.8854625783563659E-2</v>
      </c>
      <c r="D135" s="33">
        <v>4.4277729877095877E-2</v>
      </c>
      <c r="E135" s="33">
        <v>3.5126931647095572E-2</v>
      </c>
      <c r="F135" s="33">
        <v>3.3237420467828509E-2</v>
      </c>
      <c r="G135" s="33">
        <v>2.56557463230071E-2</v>
      </c>
      <c r="H135" s="33">
        <v>2.270314868575796E-2</v>
      </c>
      <c r="I135" s="33">
        <v>2.1470296609491585E-2</v>
      </c>
      <c r="J135" s="33">
        <v>2.0613344275341929E-2</v>
      </c>
      <c r="K135" s="33">
        <v>2.0436165693965554E-2</v>
      </c>
      <c r="L135" s="33">
        <v>1.9731519269732583E-2</v>
      </c>
      <c r="M135" s="33">
        <v>1.9122077583215418E-2</v>
      </c>
      <c r="N135" s="33">
        <v>1.860457123682242E-2</v>
      </c>
      <c r="O135" s="33">
        <v>1.8314252847564202E-2</v>
      </c>
      <c r="P135" s="33">
        <v>1.8473566790846635E-2</v>
      </c>
      <c r="Q135" s="33">
        <v>1.8879087148364605E-2</v>
      </c>
      <c r="R135" s="33">
        <v>2.0347900912339182E-2</v>
      </c>
      <c r="S135" s="33">
        <v>2.1905322194785144E-2</v>
      </c>
      <c r="T135" s="33">
        <v>2.3709203667800032E-2</v>
      </c>
      <c r="U135" s="33">
        <v>2.5821748407688951E-2</v>
      </c>
      <c r="V135" s="33">
        <v>2.7661620482856621E-2</v>
      </c>
      <c r="W135" s="33">
        <v>2.9694491655523503E-2</v>
      </c>
      <c r="X135" s="33">
        <v>3.1896659739459106E-2</v>
      </c>
      <c r="Y135" s="33">
        <v>3.4308883889938462E-2</v>
      </c>
      <c r="Z135" s="33">
        <v>3.664344044265197E-2</v>
      </c>
      <c r="AA135" s="33">
        <v>3.9262338251147638E-2</v>
      </c>
    </row>
    <row r="136" spans="1:27" x14ac:dyDescent="0.35">
      <c r="A136" s="31" t="s">
        <v>120</v>
      </c>
      <c r="B136" s="31" t="s">
        <v>74</v>
      </c>
      <c r="C136" s="33">
        <v>6.924087214735776E-2</v>
      </c>
      <c r="D136" s="33">
        <v>5.209055517756208E-2</v>
      </c>
      <c r="E136" s="33">
        <v>4.1326187735844108E-2</v>
      </c>
      <c r="F136" s="33">
        <v>3.9103305115030296E-2</v>
      </c>
      <c r="G136" s="33">
        <v>3.0182980247902405E-2</v>
      </c>
      <c r="H136" s="33">
        <v>2.6709684786762347E-2</v>
      </c>
      <c r="I136" s="33">
        <v>2.5260076658753832E-2</v>
      </c>
      <c r="J136" s="33">
        <v>2.4251024931547273E-2</v>
      </c>
      <c r="K136" s="33">
        <v>2.4042576920931903E-2</v>
      </c>
      <c r="L136" s="33">
        <v>2.3213601913751228E-2</v>
      </c>
      <c r="M136" s="33">
        <v>2.2496891594827258E-2</v>
      </c>
      <c r="N136" s="33">
        <v>2.1887741119183308E-2</v>
      </c>
      <c r="O136" s="33">
        <v>2.1546197734321055E-2</v>
      </c>
      <c r="P136" s="33">
        <v>2.1733544505180072E-2</v>
      </c>
      <c r="Q136" s="33">
        <v>2.2210685584656931E-2</v>
      </c>
      <c r="R136" s="33">
        <v>2.3939010604613058E-2</v>
      </c>
      <c r="S136" s="33">
        <v>2.5770697711484859E-2</v>
      </c>
      <c r="T136" s="33">
        <v>2.7893092568874733E-2</v>
      </c>
      <c r="U136" s="33">
        <v>3.0378555191717262E-2</v>
      </c>
      <c r="V136" s="33">
        <v>3.2543280926354279E-2</v>
      </c>
      <c r="W136" s="33">
        <v>3.4934732397411038E-2</v>
      </c>
      <c r="X136" s="33">
        <v>3.7525441818792381E-2</v>
      </c>
      <c r="Y136" s="33">
        <v>4.036303584041788E-2</v>
      </c>
      <c r="Z136" s="33">
        <v>4.3109748377049423E-2</v>
      </c>
      <c r="AA136" s="33">
        <v>4.6191015556912199E-2</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33" t="s">
        <v>152</v>
      </c>
      <c r="D139" s="33" t="s">
        <v>152</v>
      </c>
      <c r="E139" s="33" t="s">
        <v>152</v>
      </c>
      <c r="F139" s="33" t="s">
        <v>152</v>
      </c>
      <c r="G139" s="33" t="s">
        <v>152</v>
      </c>
      <c r="H139" s="33" t="s">
        <v>152</v>
      </c>
      <c r="I139" s="33" t="s">
        <v>152</v>
      </c>
      <c r="J139" s="33" t="s">
        <v>152</v>
      </c>
      <c r="K139" s="33" t="s">
        <v>152</v>
      </c>
      <c r="L139" s="33" t="s">
        <v>152</v>
      </c>
      <c r="M139" s="33" t="s">
        <v>152</v>
      </c>
      <c r="N139" s="33" t="s">
        <v>152</v>
      </c>
      <c r="O139" s="33" t="s">
        <v>152</v>
      </c>
      <c r="P139" s="33" t="s">
        <v>152</v>
      </c>
      <c r="Q139" s="33" t="s">
        <v>152</v>
      </c>
      <c r="R139" s="33" t="s">
        <v>152</v>
      </c>
      <c r="S139" s="33" t="s">
        <v>152</v>
      </c>
      <c r="T139" s="33" t="s">
        <v>152</v>
      </c>
      <c r="U139" s="33" t="s">
        <v>152</v>
      </c>
      <c r="V139" s="33" t="s">
        <v>152</v>
      </c>
      <c r="W139" s="33" t="s">
        <v>152</v>
      </c>
      <c r="X139" s="33" t="s">
        <v>152</v>
      </c>
      <c r="Y139" s="33" t="s">
        <v>152</v>
      </c>
      <c r="Z139" s="33" t="s">
        <v>152</v>
      </c>
      <c r="AA139" s="33" t="s">
        <v>152</v>
      </c>
    </row>
    <row r="140" spans="1:27" x14ac:dyDescent="0.35">
      <c r="A140" s="31" t="s">
        <v>121</v>
      </c>
      <c r="B140" s="31" t="s">
        <v>73</v>
      </c>
      <c r="C140" s="33">
        <v>5.0668025182468109E-2</v>
      </c>
      <c r="D140" s="33">
        <v>6.839842905405645E-2</v>
      </c>
      <c r="E140" s="33">
        <v>3.2678024513545172E-2</v>
      </c>
      <c r="F140" s="33">
        <v>2.7772927680154182E-2</v>
      </c>
      <c r="G140" s="33">
        <v>2.0589985581965196E-2</v>
      </c>
      <c r="H140" s="33">
        <v>1.7236601170621191E-2</v>
      </c>
      <c r="I140" s="33">
        <v>1.5943585026054669E-2</v>
      </c>
      <c r="J140" s="33">
        <v>1.5530333270773532E-2</v>
      </c>
      <c r="K140" s="33">
        <v>1.5543012901726954E-2</v>
      </c>
      <c r="L140" s="33">
        <v>1.5219097788176148E-2</v>
      </c>
      <c r="M140" s="33">
        <v>1.4889700652913423E-2</v>
      </c>
      <c r="N140" s="33">
        <v>1.4570172625189075E-2</v>
      </c>
      <c r="O140" s="33">
        <v>1.4372308008941983E-2</v>
      </c>
      <c r="P140" s="33">
        <v>1.446445790314003E-2</v>
      </c>
      <c r="Q140" s="33">
        <v>1.4917480479570838E-2</v>
      </c>
      <c r="R140" s="33">
        <v>1.5958376143104771E-2</v>
      </c>
      <c r="S140" s="33">
        <v>1.7413120170349815E-2</v>
      </c>
      <c r="T140" s="33">
        <v>1.8858295298407952E-2</v>
      </c>
      <c r="U140" s="33">
        <v>2.0278744287727149E-2</v>
      </c>
      <c r="V140" s="33">
        <v>2.1844509449974021E-2</v>
      </c>
      <c r="W140" s="33">
        <v>2.3322548038883235E-2</v>
      </c>
      <c r="X140" s="33">
        <v>2.4850990648861364E-2</v>
      </c>
      <c r="Y140" s="33">
        <v>2.6847685838317644E-2</v>
      </c>
      <c r="Z140" s="33">
        <v>2.8665678515180305E-2</v>
      </c>
      <c r="AA140" s="33">
        <v>3.0452440449630819E-2</v>
      </c>
    </row>
    <row r="141" spans="1:27" x14ac:dyDescent="0.35">
      <c r="A141" s="31" t="s">
        <v>121</v>
      </c>
      <c r="B141" s="31" t="s">
        <v>74</v>
      </c>
      <c r="C141" s="33">
        <v>5.9609268530149841E-2</v>
      </c>
      <c r="D141" s="33">
        <v>8.0468131262566162E-2</v>
      </c>
      <c r="E141" s="33">
        <v>3.8444653917517606E-2</v>
      </c>
      <c r="F141" s="33">
        <v>3.2674104915228715E-2</v>
      </c>
      <c r="G141" s="33">
        <v>2.4223354929378368E-2</v>
      </c>
      <c r="H141" s="33">
        <v>2.0278332121966846E-2</v>
      </c>
      <c r="I141" s="33">
        <v>1.8757188731957804E-2</v>
      </c>
      <c r="J141" s="33">
        <v>1.8271473020379635E-2</v>
      </c>
      <c r="K141" s="33">
        <v>1.8286033124952035E-2</v>
      </c>
      <c r="L141" s="33">
        <v>1.790484145488604E-2</v>
      </c>
      <c r="M141" s="33">
        <v>1.7517342841191053E-2</v>
      </c>
      <c r="N141" s="33">
        <v>1.7141461803246737E-2</v>
      </c>
      <c r="O141" s="33">
        <v>1.6908514315564758E-2</v>
      </c>
      <c r="P141" s="33">
        <v>1.7016970731262702E-2</v>
      </c>
      <c r="Q141" s="33">
        <v>1.7550012281796392E-2</v>
      </c>
      <c r="R141" s="33">
        <v>1.8774688808810693E-2</v>
      </c>
      <c r="S141" s="33">
        <v>2.0486061657891561E-2</v>
      </c>
      <c r="T141" s="33">
        <v>2.2186195748377349E-2</v>
      </c>
      <c r="U141" s="33">
        <v>2.3857365394569782E-2</v>
      </c>
      <c r="V141" s="33">
        <v>2.5699437675420683E-2</v>
      </c>
      <c r="W141" s="33">
        <v>2.743821174624542E-2</v>
      </c>
      <c r="X141" s="33">
        <v>2.9236484773959931E-2</v>
      </c>
      <c r="Y141" s="33">
        <v>3.1585649387142478E-2</v>
      </c>
      <c r="Z141" s="33">
        <v>3.3724420062593873E-2</v>
      </c>
      <c r="AA141" s="33">
        <v>3.5826361434735214E-2</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33" t="s">
        <v>152</v>
      </c>
      <c r="D144" s="33" t="s">
        <v>152</v>
      </c>
      <c r="E144" s="33" t="s">
        <v>152</v>
      </c>
      <c r="F144" s="33" t="s">
        <v>152</v>
      </c>
      <c r="G144" s="33" t="s">
        <v>152</v>
      </c>
      <c r="H144" s="33" t="s">
        <v>152</v>
      </c>
      <c r="I144" s="33" t="s">
        <v>152</v>
      </c>
      <c r="J144" s="33" t="s">
        <v>152</v>
      </c>
      <c r="K144" s="33" t="s">
        <v>152</v>
      </c>
      <c r="L144" s="33" t="s">
        <v>152</v>
      </c>
      <c r="M144" s="33" t="s">
        <v>152</v>
      </c>
      <c r="N144" s="33" t="s">
        <v>152</v>
      </c>
      <c r="O144" s="33" t="s">
        <v>152</v>
      </c>
      <c r="P144" s="33" t="s">
        <v>152</v>
      </c>
      <c r="Q144" s="33" t="s">
        <v>152</v>
      </c>
      <c r="R144" s="33" t="s">
        <v>152</v>
      </c>
      <c r="S144" s="33" t="s">
        <v>152</v>
      </c>
      <c r="T144" s="33" t="s">
        <v>152</v>
      </c>
      <c r="U144" s="33" t="s">
        <v>152</v>
      </c>
      <c r="V144" s="33" t="s">
        <v>152</v>
      </c>
      <c r="W144" s="33" t="s">
        <v>152</v>
      </c>
      <c r="X144" s="33" t="s">
        <v>152</v>
      </c>
      <c r="Y144" s="33" t="s">
        <v>152</v>
      </c>
      <c r="Z144" s="33" t="s">
        <v>152</v>
      </c>
      <c r="AA144" s="33" t="s">
        <v>152</v>
      </c>
    </row>
    <row r="145" spans="1:27" x14ac:dyDescent="0.35">
      <c r="A145" s="31" t="s">
        <v>122</v>
      </c>
      <c r="B145" s="31" t="s">
        <v>73</v>
      </c>
      <c r="C145" s="33">
        <v>3.8377454461417486E-2</v>
      </c>
      <c r="D145" s="33">
        <v>4.1564769639002935E-2</v>
      </c>
      <c r="E145" s="33">
        <v>3.8731764235301447E-2</v>
      </c>
      <c r="F145" s="33">
        <v>3.8297251387520659E-2</v>
      </c>
      <c r="G145" s="33">
        <v>3.3015541504010669E-2</v>
      </c>
      <c r="H145" s="33">
        <v>3.0752794289937289E-2</v>
      </c>
      <c r="I145" s="33">
        <v>3.0486713244603291E-2</v>
      </c>
      <c r="J145" s="33">
        <v>3.0010374707061107E-2</v>
      </c>
      <c r="K145" s="33">
        <v>3.0421665514829131E-2</v>
      </c>
      <c r="L145" s="33">
        <v>2.975437544374715E-2</v>
      </c>
      <c r="M145" s="33">
        <v>2.9096254257248259E-2</v>
      </c>
      <c r="N145" s="33">
        <v>2.8555024118571155E-2</v>
      </c>
      <c r="O145" s="33">
        <v>2.8455605418040156E-2</v>
      </c>
      <c r="P145" s="33">
        <v>2.9062096485544874E-2</v>
      </c>
      <c r="Q145" s="33">
        <v>2.9740404879010508E-2</v>
      </c>
      <c r="R145" s="33">
        <v>3.2226171572378511E-2</v>
      </c>
      <c r="S145" s="33">
        <v>3.4155784830103862E-2</v>
      </c>
      <c r="T145" s="33">
        <v>3.6709446882747548E-2</v>
      </c>
      <c r="U145" s="33">
        <v>3.9574669947408291E-2</v>
      </c>
      <c r="V145" s="33">
        <v>4.1927743807199332E-2</v>
      </c>
      <c r="W145" s="33">
        <v>4.4568363473802663E-2</v>
      </c>
      <c r="X145" s="33">
        <v>4.765763498631348E-2</v>
      </c>
      <c r="Y145" s="33">
        <v>5.0486287501034753E-2</v>
      </c>
      <c r="Z145" s="33">
        <v>5.2892594265306667E-2</v>
      </c>
      <c r="AA145" s="33">
        <v>5.5604363060981328E-2</v>
      </c>
    </row>
    <row r="146" spans="1:27" x14ac:dyDescent="0.35">
      <c r="A146" s="31" t="s">
        <v>122</v>
      </c>
      <c r="B146" s="31" t="s">
        <v>74</v>
      </c>
      <c r="C146" s="33">
        <v>4.5149585782031917E-2</v>
      </c>
      <c r="D146" s="33">
        <v>4.8900836569618987E-2</v>
      </c>
      <c r="E146" s="33">
        <v>4.5566790021884566E-2</v>
      </c>
      <c r="F146" s="33">
        <v>4.5055418463487436E-2</v>
      </c>
      <c r="G146" s="33">
        <v>3.8841616146813307E-2</v>
      </c>
      <c r="H146" s="33">
        <v>3.6180000172156147E-2</v>
      </c>
      <c r="I146" s="33">
        <v>3.5866590138220314E-2</v>
      </c>
      <c r="J146" s="33">
        <v>3.5306500256080342E-2</v>
      </c>
      <c r="K146" s="33">
        <v>3.579024157725328E-2</v>
      </c>
      <c r="L146" s="33">
        <v>3.5004736050624666E-2</v>
      </c>
      <c r="M146" s="33">
        <v>3.4231354505674876E-2</v>
      </c>
      <c r="N146" s="33">
        <v>3.3594099771327782E-2</v>
      </c>
      <c r="O146" s="33">
        <v>3.3477108607227309E-2</v>
      </c>
      <c r="P146" s="33">
        <v>3.4190919413013075E-2</v>
      </c>
      <c r="Q146" s="33">
        <v>3.498838115254084E-2</v>
      </c>
      <c r="R146" s="33">
        <v>3.7913085150425359E-2</v>
      </c>
      <c r="S146" s="33">
        <v>4.0183438373433217E-2</v>
      </c>
      <c r="T146" s="33">
        <v>4.3187660262827464E-2</v>
      </c>
      <c r="U146" s="33">
        <v>4.655874912634498E-2</v>
      </c>
      <c r="V146" s="33">
        <v>4.9326029209073849E-2</v>
      </c>
      <c r="W146" s="33">
        <v>5.2433470848609422E-2</v>
      </c>
      <c r="X146" s="33">
        <v>5.606775823057783E-2</v>
      </c>
      <c r="Y146" s="33">
        <v>5.9395597793351677E-2</v>
      </c>
      <c r="Z146" s="33">
        <v>6.2226978011388039E-2</v>
      </c>
      <c r="AA146" s="33">
        <v>6.5416495074413258E-2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33" t="s">
        <v>152</v>
      </c>
      <c r="D149" s="33" t="s">
        <v>152</v>
      </c>
      <c r="E149" s="33" t="s">
        <v>152</v>
      </c>
      <c r="F149" s="33" t="s">
        <v>152</v>
      </c>
      <c r="G149" s="33" t="s">
        <v>152</v>
      </c>
      <c r="H149" s="33" t="s">
        <v>152</v>
      </c>
      <c r="I149" s="33" t="s">
        <v>152</v>
      </c>
      <c r="J149" s="33" t="s">
        <v>152</v>
      </c>
      <c r="K149" s="33" t="s">
        <v>152</v>
      </c>
      <c r="L149" s="33" t="s">
        <v>152</v>
      </c>
      <c r="M149" s="33" t="s">
        <v>152</v>
      </c>
      <c r="N149" s="33" t="s">
        <v>152</v>
      </c>
      <c r="O149" s="33" t="s">
        <v>152</v>
      </c>
      <c r="P149" s="33" t="s">
        <v>152</v>
      </c>
      <c r="Q149" s="33" t="s">
        <v>152</v>
      </c>
      <c r="R149" s="33" t="s">
        <v>152</v>
      </c>
      <c r="S149" s="33" t="s">
        <v>152</v>
      </c>
      <c r="T149" s="33" t="s">
        <v>152</v>
      </c>
      <c r="U149" s="33" t="s">
        <v>152</v>
      </c>
      <c r="V149" s="33" t="s">
        <v>152</v>
      </c>
      <c r="W149" s="33" t="s">
        <v>152</v>
      </c>
      <c r="X149" s="33" t="s">
        <v>152</v>
      </c>
      <c r="Y149" s="33" t="s">
        <v>152</v>
      </c>
      <c r="Z149" s="33" t="s">
        <v>152</v>
      </c>
      <c r="AA149" s="33" t="s">
        <v>152</v>
      </c>
    </row>
    <row r="150" spans="1:27" x14ac:dyDescent="0.35">
      <c r="A150" s="31" t="s">
        <v>123</v>
      </c>
      <c r="B150" s="31" t="s">
        <v>73</v>
      </c>
      <c r="C150" s="33">
        <v>5.3959668606009981E-2</v>
      </c>
      <c r="D150" s="33">
        <v>4.9408658718370899E-2</v>
      </c>
      <c r="E150" s="33">
        <v>3.7866680366965E-2</v>
      </c>
      <c r="F150" s="33">
        <v>3.5392385695312889E-2</v>
      </c>
      <c r="G150" s="33">
        <v>2.8198390460507372E-2</v>
      </c>
      <c r="H150" s="33">
        <v>2.4852823235541513E-2</v>
      </c>
      <c r="I150" s="33">
        <v>2.3474527761649034E-2</v>
      </c>
      <c r="J150" s="33">
        <v>2.2683667113953102E-2</v>
      </c>
      <c r="K150" s="33">
        <v>2.2509778654138703E-2</v>
      </c>
      <c r="L150" s="33">
        <v>2.1501010237490258E-2</v>
      </c>
      <c r="M150" s="33">
        <v>2.0687849033225306E-2</v>
      </c>
      <c r="N150" s="33">
        <v>1.9894407438645744E-2</v>
      </c>
      <c r="O150" s="33">
        <v>1.9345833123413644E-2</v>
      </c>
      <c r="P150" s="33">
        <v>1.9256572923147575E-2</v>
      </c>
      <c r="Q150" s="33">
        <v>1.9437800393489777E-2</v>
      </c>
      <c r="R150" s="33">
        <v>2.0658580230980061E-2</v>
      </c>
      <c r="S150" s="33">
        <v>2.1940643191357634E-2</v>
      </c>
      <c r="T150" s="33">
        <v>2.3358929204271014E-2</v>
      </c>
      <c r="U150" s="33">
        <v>2.4955278136621795E-2</v>
      </c>
      <c r="V150" s="33">
        <v>2.6300408221489012E-2</v>
      </c>
      <c r="W150" s="33">
        <v>2.7797631822474446E-2</v>
      </c>
      <c r="X150" s="33">
        <v>2.9347589505836286E-2</v>
      </c>
      <c r="Y150" s="33">
        <v>3.1228855028781078E-2</v>
      </c>
      <c r="Z150" s="33">
        <v>3.3017733785880396E-2</v>
      </c>
      <c r="AA150" s="33">
        <v>3.5011449669707977E-2</v>
      </c>
    </row>
    <row r="151" spans="1:27" x14ac:dyDescent="0.35">
      <c r="A151" s="31" t="s">
        <v>123</v>
      </c>
      <c r="B151" s="31" t="s">
        <v>74</v>
      </c>
      <c r="C151" s="33">
        <v>6.3479924019473347E-2</v>
      </c>
      <c r="D151" s="33">
        <v>5.8135099626635614E-2</v>
      </c>
      <c r="E151" s="33">
        <v>4.4555652470238176E-2</v>
      </c>
      <c r="F151" s="33">
        <v>4.1639529270757127E-2</v>
      </c>
      <c r="G151" s="33">
        <v>3.3172455886460679E-2</v>
      </c>
      <c r="H151" s="33">
        <v>2.9238725684300058E-2</v>
      </c>
      <c r="I151" s="33">
        <v>2.7614281088354214E-2</v>
      </c>
      <c r="J151" s="33">
        <v>2.6686762534012611E-2</v>
      </c>
      <c r="K151" s="33">
        <v>2.6482387233574486E-2</v>
      </c>
      <c r="L151" s="33">
        <v>2.5295975427387388E-2</v>
      </c>
      <c r="M151" s="33">
        <v>2.4337607430158271E-2</v>
      </c>
      <c r="N151" s="33">
        <v>2.3404183463618167E-2</v>
      </c>
      <c r="O151" s="33">
        <v>2.2760405971795922E-2</v>
      </c>
      <c r="P151" s="33">
        <v>2.265659005539079E-2</v>
      </c>
      <c r="Q151" s="33">
        <v>2.2867823279251374E-2</v>
      </c>
      <c r="R151" s="33">
        <v>2.4304368739172105E-2</v>
      </c>
      <c r="S151" s="33">
        <v>2.5812796898401439E-2</v>
      </c>
      <c r="T151" s="33">
        <v>2.7481282677978957E-2</v>
      </c>
      <c r="U151" s="33">
        <v>2.9359160807538344E-2</v>
      </c>
      <c r="V151" s="33">
        <v>3.0940658665471757E-2</v>
      </c>
      <c r="W151" s="33">
        <v>3.2701734816512382E-2</v>
      </c>
      <c r="X151" s="33">
        <v>3.4526955840297864E-2</v>
      </c>
      <c r="Y151" s="33">
        <v>3.6739756070274993E-2</v>
      </c>
      <c r="Z151" s="33">
        <v>3.884348950451582E-2</v>
      </c>
      <c r="AA151" s="33">
        <v>4.1191676306859937E-2</v>
      </c>
    </row>
  </sheetData>
  <sheetProtection algorithmName="SHA-512" hashValue="9EfQdTPM91Izu4dFkMYDY+lUhxr0SKkSAPnIEEWZg8pep1de9F+xzAWXWKegywXISJAmRP/HE1ZeD0I+JQysjQ==" saltValue="Tx/3TiXkFTNqFbq5jnOk/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3">
    <tabColor rgb="FF188736"/>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126</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85425.706780000008</v>
      </c>
      <c r="D6" s="34">
        <v>60809.000419999989</v>
      </c>
      <c r="E6" s="34">
        <v>56223.839669999987</v>
      </c>
      <c r="F6" s="34">
        <v>54482.059079999992</v>
      </c>
      <c r="G6" s="34">
        <v>50534.95358999999</v>
      </c>
      <c r="H6" s="34">
        <v>42208.528720000002</v>
      </c>
      <c r="I6" s="34">
        <v>38647.94414</v>
      </c>
      <c r="J6" s="34">
        <v>38638.864719999983</v>
      </c>
      <c r="K6" s="34">
        <v>38225.898290000005</v>
      </c>
      <c r="L6" s="34">
        <v>34582.43737</v>
      </c>
      <c r="M6" s="34">
        <v>32017.262290000002</v>
      </c>
      <c r="N6" s="34">
        <v>27026.652200000004</v>
      </c>
      <c r="O6" s="34">
        <v>28926.85378999999</v>
      </c>
      <c r="P6" s="34">
        <v>26435.957470000001</v>
      </c>
      <c r="Q6" s="34">
        <v>19034.500180000003</v>
      </c>
      <c r="R6" s="34">
        <v>17621.33265</v>
      </c>
      <c r="S6" s="34">
        <v>14536.780450000002</v>
      </c>
      <c r="T6" s="34">
        <v>13684.409870000001</v>
      </c>
      <c r="U6" s="34">
        <v>12917.8941</v>
      </c>
      <c r="V6" s="34">
        <v>12811.952300000001</v>
      </c>
      <c r="W6" s="34">
        <v>11473.481199999991</v>
      </c>
      <c r="X6" s="34">
        <v>7926.8910999999989</v>
      </c>
      <c r="Y6" s="34">
        <v>7466.8219000000008</v>
      </c>
      <c r="Z6" s="34">
        <v>7623.9390000000003</v>
      </c>
      <c r="AA6" s="34">
        <v>6400.0371999999998</v>
      </c>
    </row>
    <row r="7" spans="1:27" x14ac:dyDescent="0.35">
      <c r="A7" s="31" t="s">
        <v>38</v>
      </c>
      <c r="B7" s="31" t="s">
        <v>68</v>
      </c>
      <c r="C7" s="34">
        <v>26572.892500000002</v>
      </c>
      <c r="D7" s="34">
        <v>20491.057499999999</v>
      </c>
      <c r="E7" s="34">
        <v>21009.036999999978</v>
      </c>
      <c r="F7" s="34">
        <v>18873.752199999999</v>
      </c>
      <c r="G7" s="34">
        <v>18382.741299999998</v>
      </c>
      <c r="H7" s="34">
        <v>16463.043099999999</v>
      </c>
      <c r="I7" s="34">
        <v>14192.751400000003</v>
      </c>
      <c r="J7" s="34">
        <v>13964.240099999999</v>
      </c>
      <c r="K7" s="34">
        <v>11995.6708</v>
      </c>
      <c r="L7" s="34">
        <v>11863.645500000002</v>
      </c>
      <c r="M7" s="34">
        <v>11690.8482</v>
      </c>
      <c r="N7" s="34">
        <v>11906.4228</v>
      </c>
      <c r="O7" s="34">
        <v>11814.9548</v>
      </c>
      <c r="P7" s="34">
        <v>11839.342199999999</v>
      </c>
      <c r="Q7" s="34">
        <v>11912.754999999999</v>
      </c>
      <c r="R7" s="34">
        <v>11729.7145</v>
      </c>
      <c r="S7" s="34">
        <v>11198.474899999999</v>
      </c>
      <c r="T7" s="34">
        <v>10397.4512</v>
      </c>
      <c r="U7" s="34">
        <v>11120.530499999992</v>
      </c>
      <c r="V7" s="34">
        <v>11640.9774</v>
      </c>
      <c r="W7" s="34">
        <v>11691.7981</v>
      </c>
      <c r="X7" s="34">
        <v>10133.408800000001</v>
      </c>
      <c r="Y7" s="34">
        <v>6299.2571999999991</v>
      </c>
      <c r="Z7" s="34">
        <v>6244.0565999999999</v>
      </c>
      <c r="AA7" s="34">
        <v>6337.4688999999998</v>
      </c>
    </row>
    <row r="8" spans="1:27" x14ac:dyDescent="0.35">
      <c r="A8" s="31" t="s">
        <v>38</v>
      </c>
      <c r="B8" s="31" t="s">
        <v>18</v>
      </c>
      <c r="C8" s="34">
        <v>17763.822038400001</v>
      </c>
      <c r="D8" s="34">
        <v>10020.2962904125</v>
      </c>
      <c r="E8" s="34">
        <v>10096.102315163598</v>
      </c>
      <c r="F8" s="34">
        <v>10628.933340889898</v>
      </c>
      <c r="G8" s="34">
        <v>7792.2806478599996</v>
      </c>
      <c r="H8" s="34">
        <v>4280.7633897710994</v>
      </c>
      <c r="I8" s="34">
        <v>4255.7866492735002</v>
      </c>
      <c r="J8" s="34">
        <v>3978.6008671926002</v>
      </c>
      <c r="K8" s="34">
        <v>3682.074900978499</v>
      </c>
      <c r="L8" s="34">
        <v>4872.4306002415997</v>
      </c>
      <c r="M8" s="34">
        <v>4455.033586689</v>
      </c>
      <c r="N8" s="34">
        <v>5467.3693702256005</v>
      </c>
      <c r="O8" s="34">
        <v>6688.5882475973012</v>
      </c>
      <c r="P8" s="34">
        <v>5496.2881860305997</v>
      </c>
      <c r="Q8" s="34">
        <v>4485.4012297090003</v>
      </c>
      <c r="R8" s="34">
        <v>3410.194256971</v>
      </c>
      <c r="S8" s="34">
        <v>3347.8361293271005</v>
      </c>
      <c r="T8" s="34">
        <v>3949.3031451401002</v>
      </c>
      <c r="U8" s="34">
        <v>3809.9807664358004</v>
      </c>
      <c r="V8" s="34">
        <v>3943.5595070462005</v>
      </c>
      <c r="W8" s="34">
        <v>3696.8819041881002</v>
      </c>
      <c r="X8" s="34">
        <v>4216.583934064799</v>
      </c>
      <c r="Y8" s="34">
        <v>2592.7990004791991</v>
      </c>
      <c r="Z8" s="34">
        <v>2150.9953211313991</v>
      </c>
      <c r="AA8" s="34">
        <v>1251.3451125752999</v>
      </c>
    </row>
    <row r="9" spans="1:27" x14ac:dyDescent="0.35">
      <c r="A9" s="31" t="s">
        <v>38</v>
      </c>
      <c r="B9" s="31" t="s">
        <v>30</v>
      </c>
      <c r="C9" s="34">
        <v>912.60255600000005</v>
      </c>
      <c r="D9" s="34">
        <v>757.38721699999996</v>
      </c>
      <c r="E9" s="34">
        <v>806.88092899999992</v>
      </c>
      <c r="F9" s="34">
        <v>88.033580299999997</v>
      </c>
      <c r="G9" s="34">
        <v>84.097591283299991</v>
      </c>
      <c r="H9" s="34">
        <v>88.61860999999989</v>
      </c>
      <c r="I9" s="34">
        <v>86.544509999999889</v>
      </c>
      <c r="J9" s="34">
        <v>84.096844328099891</v>
      </c>
      <c r="K9" s="34">
        <v>84.0971480291999</v>
      </c>
      <c r="L9" s="34">
        <v>84.097679310099892</v>
      </c>
      <c r="M9" s="34">
        <v>84.097128272999896</v>
      </c>
      <c r="N9" s="34">
        <v>97.937958499999795</v>
      </c>
      <c r="O9" s="34">
        <v>110.8321279999998</v>
      </c>
      <c r="P9" s="34">
        <v>160.10584399999988</v>
      </c>
      <c r="Q9" s="34">
        <v>89.846694999999997</v>
      </c>
      <c r="R9" s="34">
        <v>94.092155000000005</v>
      </c>
      <c r="S9" s="34">
        <v>144.26043999999999</v>
      </c>
      <c r="T9" s="34">
        <v>181.84276</v>
      </c>
      <c r="U9" s="34">
        <v>0</v>
      </c>
      <c r="V9" s="34">
        <v>0</v>
      </c>
      <c r="W9" s="34">
        <v>0</v>
      </c>
      <c r="X9" s="34">
        <v>0</v>
      </c>
      <c r="Y9" s="34">
        <v>0</v>
      </c>
      <c r="Z9" s="34">
        <v>0</v>
      </c>
      <c r="AA9" s="34">
        <v>0</v>
      </c>
    </row>
    <row r="10" spans="1:27" x14ac:dyDescent="0.35">
      <c r="A10" s="31" t="s">
        <v>38</v>
      </c>
      <c r="B10" s="31" t="s">
        <v>63</v>
      </c>
      <c r="C10" s="34">
        <v>732.53193230664294</v>
      </c>
      <c r="D10" s="34">
        <v>365.68335952799902</v>
      </c>
      <c r="E10" s="34">
        <v>497.92252489531506</v>
      </c>
      <c r="F10" s="34">
        <v>360.62423581892006</v>
      </c>
      <c r="G10" s="34">
        <v>267.29061805672097</v>
      </c>
      <c r="H10" s="34">
        <v>82.840064006880993</v>
      </c>
      <c r="I10" s="34">
        <v>62.408796604154979</v>
      </c>
      <c r="J10" s="34">
        <v>29.006895800930003</v>
      </c>
      <c r="K10" s="34">
        <v>1.741575076735</v>
      </c>
      <c r="L10" s="34">
        <v>106.31135791776902</v>
      </c>
      <c r="M10" s="34">
        <v>59.213677925269998</v>
      </c>
      <c r="N10" s="34">
        <v>174.195489626289</v>
      </c>
      <c r="O10" s="34">
        <v>194.90649801784994</v>
      </c>
      <c r="P10" s="34">
        <v>216.48511521302004</v>
      </c>
      <c r="Q10" s="34">
        <v>138.13864710163</v>
      </c>
      <c r="R10" s="34">
        <v>151.96994622891</v>
      </c>
      <c r="S10" s="34">
        <v>390.55244487370993</v>
      </c>
      <c r="T10" s="34">
        <v>304.08771916133998</v>
      </c>
      <c r="U10" s="34">
        <v>784.89756083675002</v>
      </c>
      <c r="V10" s="34">
        <v>634.69072893539999</v>
      </c>
      <c r="W10" s="34">
        <v>764.73424684872884</v>
      </c>
      <c r="X10" s="34">
        <v>777.88778164182008</v>
      </c>
      <c r="Y10" s="34">
        <v>1878.1598688359097</v>
      </c>
      <c r="Z10" s="34">
        <v>1023.5581756417998</v>
      </c>
      <c r="AA10" s="34">
        <v>992.15768123179885</v>
      </c>
    </row>
    <row r="11" spans="1:27" x14ac:dyDescent="0.35">
      <c r="A11" s="31" t="s">
        <v>38</v>
      </c>
      <c r="B11" s="31" t="s">
        <v>62</v>
      </c>
      <c r="C11" s="34">
        <v>12746.066909299996</v>
      </c>
      <c r="D11" s="34">
        <v>16860.818434999997</v>
      </c>
      <c r="E11" s="34">
        <v>13768.395971599984</v>
      </c>
      <c r="F11" s="34">
        <v>15117.5520769</v>
      </c>
      <c r="G11" s="34">
        <v>17147.889959999997</v>
      </c>
      <c r="H11" s="34">
        <v>16123.705266599996</v>
      </c>
      <c r="I11" s="34">
        <v>16321.494505499999</v>
      </c>
      <c r="J11" s="34">
        <v>18848.533229999994</v>
      </c>
      <c r="K11" s="34">
        <v>16429.026460000001</v>
      </c>
      <c r="L11" s="34">
        <v>13882.420409999997</v>
      </c>
      <c r="M11" s="34">
        <v>17493.264779999998</v>
      </c>
      <c r="N11" s="34">
        <v>14223.007249999995</v>
      </c>
      <c r="O11" s="34">
        <v>15355.286594999998</v>
      </c>
      <c r="P11" s="34">
        <v>17202.997131999997</v>
      </c>
      <c r="Q11" s="34">
        <v>16122.350839999997</v>
      </c>
      <c r="R11" s="34">
        <v>16110.50916</v>
      </c>
      <c r="S11" s="34">
        <v>18232.343034999998</v>
      </c>
      <c r="T11" s="34">
        <v>15685.030064999999</v>
      </c>
      <c r="U11" s="34">
        <v>13200.099351999987</v>
      </c>
      <c r="V11" s="34">
        <v>16415.589746999998</v>
      </c>
      <c r="W11" s="34">
        <v>13443.170454999998</v>
      </c>
      <c r="X11" s="34">
        <v>14480.990689999995</v>
      </c>
      <c r="Y11" s="34">
        <v>16193.116727999997</v>
      </c>
      <c r="Z11" s="34">
        <v>14935.107846999999</v>
      </c>
      <c r="AA11" s="34">
        <v>15043.851084999997</v>
      </c>
    </row>
    <row r="12" spans="1:27" x14ac:dyDescent="0.35">
      <c r="A12" s="31" t="s">
        <v>38</v>
      </c>
      <c r="B12" s="31" t="s">
        <v>66</v>
      </c>
      <c r="C12" s="34">
        <v>27265.090786999994</v>
      </c>
      <c r="D12" s="34">
        <v>55462.681538786586</v>
      </c>
      <c r="E12" s="34">
        <v>60546.555523851814</v>
      </c>
      <c r="F12" s="34">
        <v>61273.035639076195</v>
      </c>
      <c r="G12" s="34">
        <v>68110.13793451876</v>
      </c>
      <c r="H12" s="34">
        <v>70320.974673915596</v>
      </c>
      <c r="I12" s="34">
        <v>71505.133686552261</v>
      </c>
      <c r="J12" s="34">
        <v>73835.582399267703</v>
      </c>
      <c r="K12" s="34">
        <v>75905.28450975228</v>
      </c>
      <c r="L12" s="34">
        <v>78830.109221053368</v>
      </c>
      <c r="M12" s="34">
        <v>78362.246809412987</v>
      </c>
      <c r="N12" s="34">
        <v>81051.907892680872</v>
      </c>
      <c r="O12" s="34">
        <v>81247.881409718888</v>
      </c>
      <c r="P12" s="34">
        <v>87435.221483794405</v>
      </c>
      <c r="Q12" s="34">
        <v>93694.531354977677</v>
      </c>
      <c r="R12" s="34">
        <v>98090.112602194771</v>
      </c>
      <c r="S12" s="34">
        <v>99567.022362999181</v>
      </c>
      <c r="T12" s="34">
        <v>100066.87901409499</v>
      </c>
      <c r="U12" s="34">
        <v>97373.708084149286</v>
      </c>
      <c r="V12" s="34">
        <v>88966.796395513273</v>
      </c>
      <c r="W12" s="34">
        <v>92117.378280760706</v>
      </c>
      <c r="X12" s="34">
        <v>96074.51498285729</v>
      </c>
      <c r="Y12" s="34">
        <v>101385.06293474589</v>
      </c>
      <c r="Z12" s="34">
        <v>98449.328767575877</v>
      </c>
      <c r="AA12" s="34">
        <v>101059.44467736299</v>
      </c>
    </row>
    <row r="13" spans="1:27" x14ac:dyDescent="0.35">
      <c r="A13" s="31" t="s">
        <v>38</v>
      </c>
      <c r="B13" s="31" t="s">
        <v>65</v>
      </c>
      <c r="C13" s="34">
        <v>18437.474177485892</v>
      </c>
      <c r="D13" s="34">
        <v>21954.126295198414</v>
      </c>
      <c r="E13" s="34">
        <v>21977.798300764855</v>
      </c>
      <c r="F13" s="34">
        <v>23711.026392607626</v>
      </c>
      <c r="G13" s="34">
        <v>23004.098425483087</v>
      </c>
      <c r="H13" s="34">
        <v>35543.5677385651</v>
      </c>
      <c r="I13" s="34">
        <v>40967.401389583392</v>
      </c>
      <c r="J13" s="34">
        <v>41487.438003774791</v>
      </c>
      <c r="K13" s="34">
        <v>43674.087493955791</v>
      </c>
      <c r="L13" s="34">
        <v>46871.049288392191</v>
      </c>
      <c r="M13" s="34">
        <v>48429.699559962202</v>
      </c>
      <c r="N13" s="34">
        <v>54851.567730850482</v>
      </c>
      <c r="O13" s="34">
        <v>53214.776183168091</v>
      </c>
      <c r="P13" s="34">
        <v>51847.380595497991</v>
      </c>
      <c r="Q13" s="34">
        <v>55382.092769739793</v>
      </c>
      <c r="R13" s="34">
        <v>55258.335846630296</v>
      </c>
      <c r="S13" s="34">
        <v>63636.664594256188</v>
      </c>
      <c r="T13" s="34">
        <v>66158.419164539795</v>
      </c>
      <c r="U13" s="34">
        <v>70553.856130142682</v>
      </c>
      <c r="V13" s="34">
        <v>75705.610847323696</v>
      </c>
      <c r="W13" s="34">
        <v>78249.973804799869</v>
      </c>
      <c r="X13" s="34">
        <v>80036.723587203785</v>
      </c>
      <c r="Y13" s="34">
        <v>77706.251811332986</v>
      </c>
      <c r="Z13" s="34">
        <v>80567.218638172388</v>
      </c>
      <c r="AA13" s="34">
        <v>80809.058809357608</v>
      </c>
    </row>
    <row r="14" spans="1:27" x14ac:dyDescent="0.35">
      <c r="A14" s="31" t="s">
        <v>38</v>
      </c>
      <c r="B14" s="31" t="s">
        <v>34</v>
      </c>
      <c r="C14" s="34">
        <v>62.144893632899993</v>
      </c>
      <c r="D14" s="34">
        <v>136.37350957940001</v>
      </c>
      <c r="E14" s="34">
        <v>150.59290200040002</v>
      </c>
      <c r="F14" s="34">
        <v>152.83445105359999</v>
      </c>
      <c r="G14" s="34">
        <v>153.07999336280002</v>
      </c>
      <c r="H14" s="34">
        <v>5585.1184485109998</v>
      </c>
      <c r="I14" s="34">
        <v>7005.6564104520003</v>
      </c>
      <c r="J14" s="34">
        <v>6974.8527234159992</v>
      </c>
      <c r="K14" s="34">
        <v>6824.4222052209998</v>
      </c>
      <c r="L14" s="34">
        <v>6851.9912532660001</v>
      </c>
      <c r="M14" s="34">
        <v>6696.7852277999991</v>
      </c>
      <c r="N14" s="34">
        <v>7127.195906345999</v>
      </c>
      <c r="O14" s="34">
        <v>6706.5404786259996</v>
      </c>
      <c r="P14" s="34">
        <v>6533.1687263749973</v>
      </c>
      <c r="Q14" s="34">
        <v>7316.0151183900007</v>
      </c>
      <c r="R14" s="34">
        <v>7432.4274929089997</v>
      </c>
      <c r="S14" s="34">
        <v>7051.0445243979993</v>
      </c>
      <c r="T14" s="34">
        <v>7040.5456009030004</v>
      </c>
      <c r="U14" s="34">
        <v>7273.2563029999992</v>
      </c>
      <c r="V14" s="34">
        <v>7002.3331491599993</v>
      </c>
      <c r="W14" s="34">
        <v>7370.1831346660001</v>
      </c>
      <c r="X14" s="34">
        <v>7208.6307406099986</v>
      </c>
      <c r="Y14" s="34">
        <v>6984.6390412659994</v>
      </c>
      <c r="Z14" s="34">
        <v>7211.5865827139978</v>
      </c>
      <c r="AA14" s="34">
        <v>7507.5105831300007</v>
      </c>
    </row>
    <row r="15" spans="1:27" x14ac:dyDescent="0.35">
      <c r="A15" s="31" t="s">
        <v>38</v>
      </c>
      <c r="B15" s="31" t="s">
        <v>70</v>
      </c>
      <c r="C15" s="34">
        <v>35.406007599999995</v>
      </c>
      <c r="D15" s="34">
        <v>573.86337499999991</v>
      </c>
      <c r="E15" s="34">
        <v>680.38883999999996</v>
      </c>
      <c r="F15" s="34">
        <v>681.66176714119899</v>
      </c>
      <c r="G15" s="34">
        <v>3219.2824922199002</v>
      </c>
      <c r="H15" s="34">
        <v>4541.7530961367011</v>
      </c>
      <c r="I15" s="34">
        <v>4536.6316674999971</v>
      </c>
      <c r="J15" s="34">
        <v>4797.7974596709983</v>
      </c>
      <c r="K15" s="34">
        <v>4540.4434689649997</v>
      </c>
      <c r="L15" s="34">
        <v>4984.6485621730008</v>
      </c>
      <c r="M15" s="34">
        <v>4716.4170780409995</v>
      </c>
      <c r="N15" s="34">
        <v>6814.7989307099997</v>
      </c>
      <c r="O15" s="34">
        <v>5932.776946258</v>
      </c>
      <c r="P15" s="34">
        <v>6050.4457257029999</v>
      </c>
      <c r="Q15" s="34">
        <v>7469.1908176540019</v>
      </c>
      <c r="R15" s="34">
        <v>7138.868199532998</v>
      </c>
      <c r="S15" s="34">
        <v>12015.353283736998</v>
      </c>
      <c r="T15" s="34">
        <v>11122.655307180998</v>
      </c>
      <c r="U15" s="34">
        <v>11594.513940368999</v>
      </c>
      <c r="V15" s="34">
        <v>10500.295251009999</v>
      </c>
      <c r="W15" s="34">
        <v>14846.789184767991</v>
      </c>
      <c r="X15" s="34">
        <v>15519.304579796999</v>
      </c>
      <c r="Y15" s="34">
        <v>13785.912883291991</v>
      </c>
      <c r="Z15" s="34">
        <v>14255.479905027989</v>
      </c>
      <c r="AA15" s="34">
        <v>14967.608489758</v>
      </c>
    </row>
    <row r="16" spans="1:27" x14ac:dyDescent="0.35">
      <c r="A16" s="31" t="s">
        <v>38</v>
      </c>
      <c r="B16" s="31" t="s">
        <v>52</v>
      </c>
      <c r="C16" s="34">
        <v>237.36527562999987</v>
      </c>
      <c r="D16" s="34">
        <v>431.10872857999988</v>
      </c>
      <c r="E16" s="34">
        <v>918.72170929999993</v>
      </c>
      <c r="F16" s="34">
        <v>1503.1426212000001</v>
      </c>
      <c r="G16" s="34">
        <v>1660.8915780699999</v>
      </c>
      <c r="H16" s="34">
        <v>2010.7627050999999</v>
      </c>
      <c r="I16" s="34">
        <v>2156.2587079699997</v>
      </c>
      <c r="J16" s="34">
        <v>2326.8529093999996</v>
      </c>
      <c r="K16" s="34">
        <v>2424.6094536999999</v>
      </c>
      <c r="L16" s="34">
        <v>2473.2759243</v>
      </c>
      <c r="M16" s="34">
        <v>2566.4809910000004</v>
      </c>
      <c r="N16" s="34">
        <v>2787.0157459999991</v>
      </c>
      <c r="O16" s="34">
        <v>2790.1667914999998</v>
      </c>
      <c r="P16" s="34">
        <v>2880.4262369999997</v>
      </c>
      <c r="Q16" s="34">
        <v>3179.7209949999997</v>
      </c>
      <c r="R16" s="34">
        <v>3374.6758879999993</v>
      </c>
      <c r="S16" s="34">
        <v>3423.7608089999981</v>
      </c>
      <c r="T16" s="34">
        <v>3580.506965999999</v>
      </c>
      <c r="U16" s="34">
        <v>3804.0927539999998</v>
      </c>
      <c r="V16" s="34">
        <v>3883.634517</v>
      </c>
      <c r="W16" s="34">
        <v>4071.868618</v>
      </c>
      <c r="X16" s="34">
        <v>4200.7716580000006</v>
      </c>
      <c r="Y16" s="34">
        <v>4164.6071945000003</v>
      </c>
      <c r="Z16" s="34">
        <v>4466.8588660000005</v>
      </c>
      <c r="AA16" s="34">
        <v>4761.576850999998</v>
      </c>
    </row>
    <row r="17" spans="1:27" x14ac:dyDescent="0.35">
      <c r="A17" s="38" t="s">
        <v>127</v>
      </c>
      <c r="B17" s="38"/>
      <c r="C17" s="35">
        <v>189856.18768049253</v>
      </c>
      <c r="D17" s="35">
        <v>186721.05105592549</v>
      </c>
      <c r="E17" s="35">
        <v>184926.53223527552</v>
      </c>
      <c r="F17" s="35">
        <v>184535.01654559263</v>
      </c>
      <c r="G17" s="35">
        <v>185323.49006720184</v>
      </c>
      <c r="H17" s="35">
        <v>185112.04156285868</v>
      </c>
      <c r="I17" s="35">
        <v>186039.46507751331</v>
      </c>
      <c r="J17" s="35">
        <v>190866.36306036409</v>
      </c>
      <c r="K17" s="35">
        <v>189997.8811777925</v>
      </c>
      <c r="L17" s="35">
        <v>191092.501426915</v>
      </c>
      <c r="M17" s="35">
        <v>192591.66603226247</v>
      </c>
      <c r="N17" s="35">
        <v>194799.06069188323</v>
      </c>
      <c r="O17" s="35">
        <v>197554.07965150211</v>
      </c>
      <c r="P17" s="35">
        <v>200633.77802653602</v>
      </c>
      <c r="Q17" s="35">
        <v>200859.61671652811</v>
      </c>
      <c r="R17" s="35">
        <v>202466.26111702499</v>
      </c>
      <c r="S17" s="35">
        <v>211053.93435645616</v>
      </c>
      <c r="T17" s="35">
        <v>210427.42293793621</v>
      </c>
      <c r="U17" s="35">
        <v>209760.96649356448</v>
      </c>
      <c r="V17" s="35">
        <v>210119.17692581858</v>
      </c>
      <c r="W17" s="35">
        <v>211437.41799159741</v>
      </c>
      <c r="X17" s="35">
        <v>213647.00087576767</v>
      </c>
      <c r="Y17" s="35">
        <v>213521.46944339399</v>
      </c>
      <c r="Z17" s="35">
        <v>210994.20434952146</v>
      </c>
      <c r="AA17" s="35">
        <v>211893.36346552768</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48159.669800000003</v>
      </c>
      <c r="D20" s="34">
        <v>35494.629799999988</v>
      </c>
      <c r="E20" s="34">
        <v>32123.388999999992</v>
      </c>
      <c r="F20" s="34">
        <v>29918.04919999999</v>
      </c>
      <c r="G20" s="34">
        <v>27316.64769999999</v>
      </c>
      <c r="H20" s="34">
        <v>19582.656899999994</v>
      </c>
      <c r="I20" s="34">
        <v>16977.9964</v>
      </c>
      <c r="J20" s="34">
        <v>17274.819499999998</v>
      </c>
      <c r="K20" s="34">
        <v>16778.293000000005</v>
      </c>
      <c r="L20" s="34">
        <v>14518.9951</v>
      </c>
      <c r="M20" s="34">
        <v>12435.9022</v>
      </c>
      <c r="N20" s="34">
        <v>9638.7201000000005</v>
      </c>
      <c r="O20" s="34">
        <v>10420.3622</v>
      </c>
      <c r="P20" s="34">
        <v>9662.4968000000008</v>
      </c>
      <c r="Q20" s="34">
        <v>3299.183</v>
      </c>
      <c r="R20" s="34">
        <v>3989.3842</v>
      </c>
      <c r="S20" s="34">
        <v>2306.1390000000001</v>
      </c>
      <c r="T20" s="34">
        <v>2264.6010000000001</v>
      </c>
      <c r="U20" s="34">
        <v>2318.0408000000002</v>
      </c>
      <c r="V20" s="34">
        <v>2017.4833000000001</v>
      </c>
      <c r="W20" s="34">
        <v>2140.1181999999999</v>
      </c>
      <c r="X20" s="34">
        <v>0</v>
      </c>
      <c r="Y20" s="34">
        <v>0</v>
      </c>
      <c r="Z20" s="34">
        <v>0</v>
      </c>
      <c r="AA20" s="34">
        <v>0</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3156.5685784000002</v>
      </c>
      <c r="D22" s="34">
        <v>1464.1687601816</v>
      </c>
      <c r="E22" s="34">
        <v>1654.6982496488999</v>
      </c>
      <c r="F22" s="34">
        <v>1842.2254437096999</v>
      </c>
      <c r="G22" s="34">
        <v>1737.6921819597999</v>
      </c>
      <c r="H22" s="34">
        <v>1527.0803819120999</v>
      </c>
      <c r="I22" s="34">
        <v>1502.1989698244001</v>
      </c>
      <c r="J22" s="34">
        <v>1252.3259192055</v>
      </c>
      <c r="K22" s="34">
        <v>1500.8806805238</v>
      </c>
      <c r="L22" s="34">
        <v>1986.8480217995002</v>
      </c>
      <c r="M22" s="34">
        <v>1561.9667439814</v>
      </c>
      <c r="N22" s="34">
        <v>1872.5079899665002</v>
      </c>
      <c r="O22" s="34">
        <v>2265.557671648</v>
      </c>
      <c r="P22" s="34">
        <v>1835.1280518240001</v>
      </c>
      <c r="Q22" s="34">
        <v>1235.2699805757002</v>
      </c>
      <c r="R22" s="34">
        <v>877.22188550550004</v>
      </c>
      <c r="S22" s="34">
        <v>1278.9336326990001</v>
      </c>
      <c r="T22" s="34">
        <v>1580.6254966229999</v>
      </c>
      <c r="U22" s="34">
        <v>1519.9699927210002</v>
      </c>
      <c r="V22" s="34">
        <v>1470.0882283735</v>
      </c>
      <c r="W22" s="34">
        <v>1415.2469246693001</v>
      </c>
      <c r="X22" s="34">
        <v>1701.5296050395991</v>
      </c>
      <c r="Y22" s="34">
        <v>286.40644978099999</v>
      </c>
      <c r="Z22" s="34">
        <v>5.1712109999999898E-3</v>
      </c>
      <c r="AA22" s="34">
        <v>5.0065233000000002E-3</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1.43337952117</v>
      </c>
      <c r="D24" s="34">
        <v>2.6660288799999982E-3</v>
      </c>
      <c r="E24" s="34">
        <v>0.64287518688</v>
      </c>
      <c r="F24" s="34">
        <v>2.3034542217900005</v>
      </c>
      <c r="G24" s="34">
        <v>3.0423918999999988E-3</v>
      </c>
      <c r="H24" s="34">
        <v>2.7100415599999998E-3</v>
      </c>
      <c r="I24" s="34">
        <v>2.8675918699999992E-3</v>
      </c>
      <c r="J24" s="34">
        <v>2.97625351E-3</v>
      </c>
      <c r="K24" s="34">
        <v>2.9487774999999981E-3</v>
      </c>
      <c r="L24" s="34">
        <v>3.4581338399999992E-3</v>
      </c>
      <c r="M24" s="34">
        <v>3.1938694599999993E-3</v>
      </c>
      <c r="N24" s="34">
        <v>6.2319695008799991</v>
      </c>
      <c r="O24" s="34">
        <v>4.4833731999999989E-3</v>
      </c>
      <c r="P24" s="34">
        <v>4.0670234400000003E-3</v>
      </c>
      <c r="Q24" s="34">
        <v>1.2618383150499999</v>
      </c>
      <c r="R24" s="34">
        <v>12.197604495530001</v>
      </c>
      <c r="S24" s="34">
        <v>28.984778581099988</v>
      </c>
      <c r="T24" s="34">
        <v>4.2625265999999976E-3</v>
      </c>
      <c r="U24" s="34">
        <v>109.13726824896999</v>
      </c>
      <c r="V24" s="34">
        <v>58.860612485200001</v>
      </c>
      <c r="W24" s="34">
        <v>117.97315236825001</v>
      </c>
      <c r="X24" s="34">
        <v>179.29998274829998</v>
      </c>
      <c r="Y24" s="34">
        <v>790.75728545639981</v>
      </c>
      <c r="Z24" s="34">
        <v>534.32941187050005</v>
      </c>
      <c r="AA24" s="34">
        <v>434.89773727989899</v>
      </c>
    </row>
    <row r="25" spans="1:27" s="30" customFormat="1" x14ac:dyDescent="0.35">
      <c r="A25" s="31" t="s">
        <v>119</v>
      </c>
      <c r="B25" s="31" t="s">
        <v>62</v>
      </c>
      <c r="C25" s="34">
        <v>1969.8117699999989</v>
      </c>
      <c r="D25" s="34">
        <v>2413.4059349999989</v>
      </c>
      <c r="E25" s="34">
        <v>2339.1113989999999</v>
      </c>
      <c r="F25" s="34">
        <v>2954.7524700000004</v>
      </c>
      <c r="G25" s="34">
        <v>3257.6853659999997</v>
      </c>
      <c r="H25" s="34">
        <v>3352.8600499999989</v>
      </c>
      <c r="I25" s="34">
        <v>3444.9524700000002</v>
      </c>
      <c r="J25" s="34">
        <v>4195.7349800000002</v>
      </c>
      <c r="K25" s="34">
        <v>3545.2532200000001</v>
      </c>
      <c r="L25" s="34">
        <v>3228.2258439999987</v>
      </c>
      <c r="M25" s="34">
        <v>3124.3240850000002</v>
      </c>
      <c r="N25" s="34">
        <v>3000.0315999999998</v>
      </c>
      <c r="O25" s="34">
        <v>3330.0515000000005</v>
      </c>
      <c r="P25" s="34">
        <v>3504.66885</v>
      </c>
      <c r="Q25" s="34">
        <v>3391.325315</v>
      </c>
      <c r="R25" s="34">
        <v>3410.4662600000001</v>
      </c>
      <c r="S25" s="34">
        <v>4155.9592750000002</v>
      </c>
      <c r="T25" s="34">
        <v>3379.3070950000001</v>
      </c>
      <c r="U25" s="34">
        <v>3047.2034359999998</v>
      </c>
      <c r="V25" s="34">
        <v>2738.2110399999992</v>
      </c>
      <c r="W25" s="34">
        <v>2755.5897560000003</v>
      </c>
      <c r="X25" s="34">
        <v>3215.5543400000001</v>
      </c>
      <c r="Y25" s="34">
        <v>3160.3456999999989</v>
      </c>
      <c r="Z25" s="34">
        <v>3020.7957100000003</v>
      </c>
      <c r="AA25" s="34">
        <v>3091.1342349999995</v>
      </c>
    </row>
    <row r="26" spans="1:27" s="30" customFormat="1" x14ac:dyDescent="0.35">
      <c r="A26" s="31" t="s">
        <v>119</v>
      </c>
      <c r="B26" s="31" t="s">
        <v>66</v>
      </c>
      <c r="C26" s="34">
        <v>5594.2341899999992</v>
      </c>
      <c r="D26" s="34">
        <v>13293.854446851296</v>
      </c>
      <c r="E26" s="34">
        <v>16382.756560867998</v>
      </c>
      <c r="F26" s="34">
        <v>15490.076419306701</v>
      </c>
      <c r="G26" s="34">
        <v>17619.813314354895</v>
      </c>
      <c r="H26" s="34">
        <v>17794.0819726228</v>
      </c>
      <c r="I26" s="34">
        <v>17450.143112559301</v>
      </c>
      <c r="J26" s="34">
        <v>15577.761518851701</v>
      </c>
      <c r="K26" s="34">
        <v>14652.343066121995</v>
      </c>
      <c r="L26" s="34">
        <v>16168.118792967798</v>
      </c>
      <c r="M26" s="34">
        <v>16428.345761100201</v>
      </c>
      <c r="N26" s="34">
        <v>18212.249579055195</v>
      </c>
      <c r="O26" s="34">
        <v>18652.147515513698</v>
      </c>
      <c r="P26" s="34">
        <v>20182.6494545805</v>
      </c>
      <c r="Q26" s="34">
        <v>20890.861589460001</v>
      </c>
      <c r="R26" s="34">
        <v>20773.504149945995</v>
      </c>
      <c r="S26" s="34">
        <v>18926.818558887</v>
      </c>
      <c r="T26" s="34">
        <v>16731.397076068497</v>
      </c>
      <c r="U26" s="34">
        <v>16819.685010049492</v>
      </c>
      <c r="V26" s="34">
        <v>15165.810757884998</v>
      </c>
      <c r="W26" s="34">
        <v>18983.462215064999</v>
      </c>
      <c r="X26" s="34">
        <v>19019.027343718</v>
      </c>
      <c r="Y26" s="34">
        <v>19244.135561019</v>
      </c>
      <c r="Z26" s="34">
        <v>19068.027232863002</v>
      </c>
      <c r="AA26" s="34">
        <v>19679.960902913001</v>
      </c>
    </row>
    <row r="27" spans="1:27" s="30" customFormat="1" x14ac:dyDescent="0.35">
      <c r="A27" s="31" t="s">
        <v>119</v>
      </c>
      <c r="B27" s="31" t="s">
        <v>65</v>
      </c>
      <c r="C27" s="34">
        <v>9426.415132857499</v>
      </c>
      <c r="D27" s="34">
        <v>10611.173076262517</v>
      </c>
      <c r="E27" s="34">
        <v>10490.656352013793</v>
      </c>
      <c r="F27" s="34">
        <v>12758.334634683701</v>
      </c>
      <c r="G27" s="34">
        <v>12335.833227282197</v>
      </c>
      <c r="H27" s="34">
        <v>21954.796621924597</v>
      </c>
      <c r="I27" s="34">
        <v>25835.210944470698</v>
      </c>
      <c r="J27" s="34">
        <v>26341.212799355293</v>
      </c>
      <c r="K27" s="34">
        <v>27364.863114685897</v>
      </c>
      <c r="L27" s="34">
        <v>29120.938830684801</v>
      </c>
      <c r="M27" s="34">
        <v>29704.118339961398</v>
      </c>
      <c r="N27" s="34">
        <v>32095.3876845255</v>
      </c>
      <c r="O27" s="34">
        <v>31231.380061608499</v>
      </c>
      <c r="P27" s="34">
        <v>30372.637227360596</v>
      </c>
      <c r="Q27" s="34">
        <v>32709.890479083297</v>
      </c>
      <c r="R27" s="34">
        <v>32765.318114432001</v>
      </c>
      <c r="S27" s="34">
        <v>35922.205281292001</v>
      </c>
      <c r="T27" s="34">
        <v>36683.373341870989</v>
      </c>
      <c r="U27" s="34">
        <v>40226.798275332701</v>
      </c>
      <c r="V27" s="34">
        <v>40126.062204019996</v>
      </c>
      <c r="W27" s="34">
        <v>40811.133018391993</v>
      </c>
      <c r="X27" s="34">
        <v>39346.782457909998</v>
      </c>
      <c r="Y27" s="34">
        <v>38251.215962259994</v>
      </c>
      <c r="Z27" s="34">
        <v>40540.835672267989</v>
      </c>
      <c r="AA27" s="34">
        <v>40604.410690190998</v>
      </c>
    </row>
    <row r="28" spans="1:27" s="30" customFormat="1" x14ac:dyDescent="0.35">
      <c r="A28" s="31" t="s">
        <v>119</v>
      </c>
      <c r="B28" s="31" t="s">
        <v>34</v>
      </c>
      <c r="C28" s="34">
        <v>1.223646529999999E-2</v>
      </c>
      <c r="D28" s="34">
        <v>1.50878417E-2</v>
      </c>
      <c r="E28" s="34">
        <v>1.7813606400000001E-2</v>
      </c>
      <c r="F28" s="34">
        <v>1.9641039299999993E-2</v>
      </c>
      <c r="G28" s="34">
        <v>2.0593393299999992E-2</v>
      </c>
      <c r="H28" s="34">
        <v>2196.2658813749995</v>
      </c>
      <c r="I28" s="34">
        <v>3467.7846719199993</v>
      </c>
      <c r="J28" s="34">
        <v>3438.0651815899996</v>
      </c>
      <c r="K28" s="34">
        <v>3262.5116146959999</v>
      </c>
      <c r="L28" s="34">
        <v>3344.2520013200001</v>
      </c>
      <c r="M28" s="34">
        <v>3387.2120286699992</v>
      </c>
      <c r="N28" s="34">
        <v>3523.9774775699998</v>
      </c>
      <c r="O28" s="34">
        <v>3370.9389630659998</v>
      </c>
      <c r="P28" s="34">
        <v>3298.3072696949976</v>
      </c>
      <c r="Q28" s="34">
        <v>3639.1909494800002</v>
      </c>
      <c r="R28" s="34">
        <v>3675.2798147839999</v>
      </c>
      <c r="S28" s="34">
        <v>3487.5398589499991</v>
      </c>
      <c r="T28" s="34">
        <v>3437.50692123</v>
      </c>
      <c r="U28" s="34">
        <v>3590.2680406999998</v>
      </c>
      <c r="V28" s="34">
        <v>3478.9760996099994</v>
      </c>
      <c r="W28" s="34">
        <v>3591.733586456</v>
      </c>
      <c r="X28" s="34">
        <v>3507.9922851859983</v>
      </c>
      <c r="Y28" s="34">
        <v>3454.2182071059997</v>
      </c>
      <c r="Z28" s="34">
        <v>3600.5278266639989</v>
      </c>
      <c r="AA28" s="34">
        <v>3726.4050175500001</v>
      </c>
    </row>
    <row r="29" spans="1:27" s="30" customFormat="1" x14ac:dyDescent="0.35">
      <c r="A29" s="31" t="s">
        <v>119</v>
      </c>
      <c r="B29" s="31" t="s">
        <v>70</v>
      </c>
      <c r="C29" s="34">
        <v>7.6469705999999995</v>
      </c>
      <c r="D29" s="34">
        <v>140.26123499999991</v>
      </c>
      <c r="E29" s="34">
        <v>165.60664</v>
      </c>
      <c r="F29" s="34">
        <v>193.82176381999997</v>
      </c>
      <c r="G29" s="34">
        <v>2695.2898303402003</v>
      </c>
      <c r="H29" s="34">
        <v>4134.2690775590008</v>
      </c>
      <c r="I29" s="34">
        <v>4121.7317697344988</v>
      </c>
      <c r="J29" s="34">
        <v>4356.972441126999</v>
      </c>
      <c r="K29" s="34">
        <v>4081.5097307760002</v>
      </c>
      <c r="L29" s="34">
        <v>4150.4685907040011</v>
      </c>
      <c r="M29" s="34">
        <v>3946.172140444</v>
      </c>
      <c r="N29" s="34">
        <v>5259.1435158300001</v>
      </c>
      <c r="O29" s="34">
        <v>4454.9694327469997</v>
      </c>
      <c r="P29" s="34">
        <v>4690.9133872060002</v>
      </c>
      <c r="Q29" s="34">
        <v>5859.1636607150012</v>
      </c>
      <c r="R29" s="34">
        <v>5570.3975185719992</v>
      </c>
      <c r="S29" s="34">
        <v>8393.2142696469982</v>
      </c>
      <c r="T29" s="34">
        <v>7476.5952780159987</v>
      </c>
      <c r="U29" s="34">
        <v>7838.573057437</v>
      </c>
      <c r="V29" s="34">
        <v>6677.8302548499996</v>
      </c>
      <c r="W29" s="34">
        <v>7596.9155845029909</v>
      </c>
      <c r="X29" s="34">
        <v>7688.8585381070006</v>
      </c>
      <c r="Y29" s="34">
        <v>6910.879690829991</v>
      </c>
      <c r="Z29" s="34">
        <v>6968.9848638859985</v>
      </c>
      <c r="AA29" s="34">
        <v>7419.9894565039995</v>
      </c>
    </row>
    <row r="30" spans="1:27" s="30" customFormat="1" x14ac:dyDescent="0.35">
      <c r="A30" s="36" t="s">
        <v>119</v>
      </c>
      <c r="B30" s="36" t="s">
        <v>52</v>
      </c>
      <c r="C30" s="27">
        <v>61.375824479999892</v>
      </c>
      <c r="D30" s="27">
        <v>150.89335784999997</v>
      </c>
      <c r="E30" s="27">
        <v>337.30987329999988</v>
      </c>
      <c r="F30" s="27">
        <v>557.86979120000012</v>
      </c>
      <c r="G30" s="27">
        <v>644.6655616999999</v>
      </c>
      <c r="H30" s="27">
        <v>847.49408399999993</v>
      </c>
      <c r="I30" s="27">
        <v>907.23525499999982</v>
      </c>
      <c r="J30" s="27">
        <v>960.04462939999985</v>
      </c>
      <c r="K30" s="27">
        <v>989.83006869999986</v>
      </c>
      <c r="L30" s="27">
        <v>1025.0666883000001</v>
      </c>
      <c r="M30" s="27">
        <v>1072.6708269999999</v>
      </c>
      <c r="N30" s="27">
        <v>1164.949949999999</v>
      </c>
      <c r="O30" s="27">
        <v>1183.4923254999999</v>
      </c>
      <c r="P30" s="27">
        <v>1170.8716469999999</v>
      </c>
      <c r="Q30" s="27">
        <v>1284.2446599999998</v>
      </c>
      <c r="R30" s="27">
        <v>1353.3209349999993</v>
      </c>
      <c r="S30" s="27">
        <v>1371.7741489999992</v>
      </c>
      <c r="T30" s="27">
        <v>1425.304286</v>
      </c>
      <c r="U30" s="27">
        <v>1502.7084339999997</v>
      </c>
      <c r="V30" s="27">
        <v>1586.6166270000001</v>
      </c>
      <c r="W30" s="27">
        <v>1604.513164</v>
      </c>
      <c r="X30" s="27">
        <v>1659.0611739999999</v>
      </c>
      <c r="Y30" s="27">
        <v>1638.2907645</v>
      </c>
      <c r="Z30" s="27">
        <v>1791.6768710000001</v>
      </c>
      <c r="AA30" s="27">
        <v>1854.1821009999987</v>
      </c>
    </row>
    <row r="31" spans="1:27" s="30" customFormat="1" x14ac:dyDescent="0.35">
      <c r="A31" s="38" t="s">
        <v>127</v>
      </c>
      <c r="B31" s="38"/>
      <c r="C31" s="35">
        <v>68308.132850778667</v>
      </c>
      <c r="D31" s="35">
        <v>63277.234684324278</v>
      </c>
      <c r="E31" s="35">
        <v>62991.254436717565</v>
      </c>
      <c r="F31" s="35">
        <v>62965.741621921879</v>
      </c>
      <c r="G31" s="35">
        <v>62267.674831988785</v>
      </c>
      <c r="H31" s="35">
        <v>64211.478636501051</v>
      </c>
      <c r="I31" s="35">
        <v>65210.504764446276</v>
      </c>
      <c r="J31" s="35">
        <v>64641.857693666003</v>
      </c>
      <c r="K31" s="35">
        <v>63841.636030109192</v>
      </c>
      <c r="L31" s="35">
        <v>65023.130047585946</v>
      </c>
      <c r="M31" s="35">
        <v>63254.660323912452</v>
      </c>
      <c r="N31" s="35">
        <v>64825.128923048076</v>
      </c>
      <c r="O31" s="35">
        <v>65899.503432143392</v>
      </c>
      <c r="P31" s="35">
        <v>65557.584450788534</v>
      </c>
      <c r="Q31" s="35">
        <v>61527.792202434051</v>
      </c>
      <c r="R31" s="35">
        <v>61828.092214379023</v>
      </c>
      <c r="S31" s="35">
        <v>62619.040526459103</v>
      </c>
      <c r="T31" s="35">
        <v>60639.308272089082</v>
      </c>
      <c r="U31" s="35">
        <v>64040.834782352162</v>
      </c>
      <c r="V31" s="35">
        <v>61576.516142763692</v>
      </c>
      <c r="W31" s="35">
        <v>66223.523266494536</v>
      </c>
      <c r="X31" s="35">
        <v>63462.1937294159</v>
      </c>
      <c r="Y31" s="35">
        <v>61732.860958516394</v>
      </c>
      <c r="Z31" s="35">
        <v>63163.993198212491</v>
      </c>
      <c r="AA31" s="35">
        <v>63810.408571907195</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37266.036980000004</v>
      </c>
      <c r="D34" s="34">
        <v>25314.370620000002</v>
      </c>
      <c r="E34" s="34">
        <v>24100.450669999995</v>
      </c>
      <c r="F34" s="34">
        <v>24564.009879999998</v>
      </c>
      <c r="G34" s="34">
        <v>23218.30589</v>
      </c>
      <c r="H34" s="34">
        <v>22625.871820000004</v>
      </c>
      <c r="I34" s="34">
        <v>21669.94774</v>
      </c>
      <c r="J34" s="34">
        <v>21364.045219999985</v>
      </c>
      <c r="K34" s="34">
        <v>21447.60529</v>
      </c>
      <c r="L34" s="34">
        <v>20063.44227</v>
      </c>
      <c r="M34" s="34">
        <v>19581.360090000002</v>
      </c>
      <c r="N34" s="34">
        <v>17387.932100000002</v>
      </c>
      <c r="O34" s="34">
        <v>18506.491589999991</v>
      </c>
      <c r="P34" s="34">
        <v>16773.46067</v>
      </c>
      <c r="Q34" s="34">
        <v>15735.317180000002</v>
      </c>
      <c r="R34" s="34">
        <v>13631.94845</v>
      </c>
      <c r="S34" s="34">
        <v>12230.641450000001</v>
      </c>
      <c r="T34" s="34">
        <v>11419.808870000001</v>
      </c>
      <c r="U34" s="34">
        <v>10599.853299999999</v>
      </c>
      <c r="V34" s="34">
        <v>10794.469000000001</v>
      </c>
      <c r="W34" s="34">
        <v>9333.3629999999903</v>
      </c>
      <c r="X34" s="34">
        <v>7926.8910999999989</v>
      </c>
      <c r="Y34" s="34">
        <v>7466.8219000000008</v>
      </c>
      <c r="Z34" s="34">
        <v>7623.9390000000003</v>
      </c>
      <c r="AA34" s="34">
        <v>6400.0371999999998</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10784.247560000002</v>
      </c>
      <c r="D36" s="34">
        <v>6183.9230247074993</v>
      </c>
      <c r="E36" s="34">
        <v>6532.1569949573995</v>
      </c>
      <c r="F36" s="34">
        <v>7119.9454160731993</v>
      </c>
      <c r="G36" s="34">
        <v>4509.8906051032</v>
      </c>
      <c r="H36" s="34">
        <v>2105.3286730596001</v>
      </c>
      <c r="I36" s="34">
        <v>2102.3286119200002</v>
      </c>
      <c r="J36" s="34">
        <v>2262.8632845565003</v>
      </c>
      <c r="K36" s="34">
        <v>1688.9777364262989</v>
      </c>
      <c r="L36" s="34">
        <v>2101.3647836069999</v>
      </c>
      <c r="M36" s="34">
        <v>2410.5522032980002</v>
      </c>
      <c r="N36" s="34">
        <v>2735.1139683087004</v>
      </c>
      <c r="O36" s="34">
        <v>3359.0612476228002</v>
      </c>
      <c r="P36" s="34">
        <v>2637.7068948358001</v>
      </c>
      <c r="Q36" s="34">
        <v>2726.3901823533001</v>
      </c>
      <c r="R36" s="34">
        <v>2069.5598320598001</v>
      </c>
      <c r="S36" s="34">
        <v>2068.8933185578003</v>
      </c>
      <c r="T36" s="34">
        <v>2368.6684526315998</v>
      </c>
      <c r="U36" s="34">
        <v>2290.0010758522003</v>
      </c>
      <c r="V36" s="34">
        <v>2473.4618079744</v>
      </c>
      <c r="W36" s="34">
        <v>2281.6249305840001</v>
      </c>
      <c r="X36" s="34">
        <v>2515.0438124716998</v>
      </c>
      <c r="Y36" s="34">
        <v>2306.3816853150993</v>
      </c>
      <c r="Z36" s="34">
        <v>2150.9796753203991</v>
      </c>
      <c r="AA36" s="34">
        <v>1251.3297855855001</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54.495985233257002</v>
      </c>
      <c r="D38" s="34">
        <v>3.8569423039999978E-3</v>
      </c>
      <c r="E38" s="34">
        <v>4.0567032689999985E-3</v>
      </c>
      <c r="F38" s="34">
        <v>4.2984464399999991E-3</v>
      </c>
      <c r="G38" s="34">
        <v>2.9905582750000001E-3</v>
      </c>
      <c r="H38" s="34">
        <v>2.872029852E-3</v>
      </c>
      <c r="I38" s="34">
        <v>2.8536795749999999E-3</v>
      </c>
      <c r="J38" s="34">
        <v>3.0488811300000002E-3</v>
      </c>
      <c r="K38" s="34">
        <v>3.1030061599999978E-3</v>
      </c>
      <c r="L38" s="34">
        <v>3.6431950299999983E-3</v>
      </c>
      <c r="M38" s="34">
        <v>3.7425067399999988E-3</v>
      </c>
      <c r="N38" s="34">
        <v>4.4421072799999996E-3</v>
      </c>
      <c r="O38" s="34">
        <v>3.7627121499999986E-3</v>
      </c>
      <c r="P38" s="34">
        <v>2.3088877199999988E-3</v>
      </c>
      <c r="Q38" s="34">
        <v>2.3276055299999991E-3</v>
      </c>
      <c r="R38" s="34">
        <v>1.5607907776999999</v>
      </c>
      <c r="S38" s="34">
        <v>42.320163114899991</v>
      </c>
      <c r="T38" s="34">
        <v>2.6394820199999998E-3</v>
      </c>
      <c r="U38" s="34">
        <v>110.01142937504</v>
      </c>
      <c r="V38" s="34">
        <v>38.464605673039998</v>
      </c>
      <c r="W38" s="34">
        <v>40.983967230359902</v>
      </c>
      <c r="X38" s="34">
        <v>69.607532444420002</v>
      </c>
      <c r="Y38" s="34">
        <v>57.0719366334</v>
      </c>
      <c r="Z38" s="34">
        <v>106.56121092296999</v>
      </c>
      <c r="AA38" s="34">
        <v>227.46129424449998</v>
      </c>
    </row>
    <row r="39" spans="1:27" s="30" customFormat="1" x14ac:dyDescent="0.35">
      <c r="A39" s="31" t="s">
        <v>120</v>
      </c>
      <c r="B39" s="31" t="s">
        <v>62</v>
      </c>
      <c r="C39" s="34">
        <v>701.59480999999801</v>
      </c>
      <c r="D39" s="34">
        <v>699.91214000000002</v>
      </c>
      <c r="E39" s="34">
        <v>700.78841999999895</v>
      </c>
      <c r="F39" s="34">
        <v>698.55835000000002</v>
      </c>
      <c r="G39" s="34">
        <v>688.77341000000001</v>
      </c>
      <c r="H39" s="34">
        <v>659.95005999999898</v>
      </c>
      <c r="I39" s="34">
        <v>662.21747000000005</v>
      </c>
      <c r="J39" s="34">
        <v>668.78827999999896</v>
      </c>
      <c r="K39" s="34">
        <v>665.11639999999898</v>
      </c>
      <c r="L39" s="34">
        <v>663.22091</v>
      </c>
      <c r="M39" s="34">
        <v>671.08782999999994</v>
      </c>
      <c r="N39" s="34">
        <v>655.03916000000004</v>
      </c>
      <c r="O39" s="34">
        <v>666.08527000000004</v>
      </c>
      <c r="P39" s="34">
        <v>620.77926000000002</v>
      </c>
      <c r="Q39" s="34">
        <v>644.58595000000003</v>
      </c>
      <c r="R39" s="34">
        <v>637.84518000000003</v>
      </c>
      <c r="S39" s="34">
        <v>200.85921999999999</v>
      </c>
      <c r="T39" s="34">
        <v>182.80843999999999</v>
      </c>
      <c r="U39" s="34">
        <v>182.82028</v>
      </c>
      <c r="V39" s="34">
        <v>173.75380999999999</v>
      </c>
      <c r="W39" s="34">
        <v>192.78458000000001</v>
      </c>
      <c r="X39" s="34">
        <v>0</v>
      </c>
      <c r="Y39" s="34">
        <v>0</v>
      </c>
      <c r="Z39" s="34">
        <v>0</v>
      </c>
      <c r="AA39" s="34">
        <v>0</v>
      </c>
    </row>
    <row r="40" spans="1:27" s="30" customFormat="1" x14ac:dyDescent="0.35">
      <c r="A40" s="31" t="s">
        <v>120</v>
      </c>
      <c r="B40" s="31" t="s">
        <v>66</v>
      </c>
      <c r="C40" s="34">
        <v>2070.3522539999999</v>
      </c>
      <c r="D40" s="34">
        <v>17575.399226780199</v>
      </c>
      <c r="E40" s="34">
        <v>18172.934979919599</v>
      </c>
      <c r="F40" s="34">
        <v>17674.156455486696</v>
      </c>
      <c r="G40" s="34">
        <v>23042.206993150299</v>
      </c>
      <c r="H40" s="34">
        <v>23071.200587153606</v>
      </c>
      <c r="I40" s="34">
        <v>24693.6487507979</v>
      </c>
      <c r="J40" s="34">
        <v>26279.851499233398</v>
      </c>
      <c r="K40" s="34">
        <v>26728.297107221795</v>
      </c>
      <c r="L40" s="34">
        <v>27605.326986421285</v>
      </c>
      <c r="M40" s="34">
        <v>25232.076590018296</v>
      </c>
      <c r="N40" s="34">
        <v>27344.911404227692</v>
      </c>
      <c r="O40" s="34">
        <v>26006.05454677379</v>
      </c>
      <c r="P40" s="34">
        <v>29896.9015851732</v>
      </c>
      <c r="Q40" s="34">
        <v>31719.334004906788</v>
      </c>
      <c r="R40" s="34">
        <v>35873.477438587281</v>
      </c>
      <c r="S40" s="34">
        <v>41446.882261486993</v>
      </c>
      <c r="T40" s="34">
        <v>41438.802656012398</v>
      </c>
      <c r="U40" s="34">
        <v>40857.923676779006</v>
      </c>
      <c r="V40" s="34">
        <v>34161.813838379792</v>
      </c>
      <c r="W40" s="34">
        <v>34627.154302993011</v>
      </c>
      <c r="X40" s="34">
        <v>33724.229877254489</v>
      </c>
      <c r="Y40" s="34">
        <v>38405.388151947889</v>
      </c>
      <c r="Z40" s="34">
        <v>35231.719806325695</v>
      </c>
      <c r="AA40" s="34">
        <v>38364.901590104004</v>
      </c>
    </row>
    <row r="41" spans="1:27" s="30" customFormat="1" x14ac:dyDescent="0.35">
      <c r="A41" s="31" t="s">
        <v>120</v>
      </c>
      <c r="B41" s="31" t="s">
        <v>65</v>
      </c>
      <c r="C41" s="34">
        <v>5651.0624621361249</v>
      </c>
      <c r="D41" s="34">
        <v>7988.5130089270951</v>
      </c>
      <c r="E41" s="34">
        <v>8028.8479159809658</v>
      </c>
      <c r="F41" s="34">
        <v>7661.4768370339289</v>
      </c>
      <c r="G41" s="34">
        <v>7509.3155205094472</v>
      </c>
      <c r="H41" s="34">
        <v>8104.2587506395957</v>
      </c>
      <c r="I41" s="34">
        <v>8083.0331743460965</v>
      </c>
      <c r="J41" s="34">
        <v>7855.4108946421966</v>
      </c>
      <c r="K41" s="34">
        <v>8690.9651453342976</v>
      </c>
      <c r="L41" s="34">
        <v>9966.5114692706939</v>
      </c>
      <c r="M41" s="34">
        <v>10919.401985367695</v>
      </c>
      <c r="N41" s="34">
        <v>14772.097651350998</v>
      </c>
      <c r="O41" s="34">
        <v>14339.004824367197</v>
      </c>
      <c r="P41" s="34">
        <v>14107.229008328299</v>
      </c>
      <c r="Q41" s="34">
        <v>14960.853531544795</v>
      </c>
      <c r="R41" s="34">
        <v>14641.862146256599</v>
      </c>
      <c r="S41" s="34">
        <v>15486.136446104898</v>
      </c>
      <c r="T41" s="34">
        <v>16764.031213685397</v>
      </c>
      <c r="U41" s="34">
        <v>17469.245478431189</v>
      </c>
      <c r="V41" s="34">
        <v>22875.128500539293</v>
      </c>
      <c r="W41" s="34">
        <v>23309.475682012697</v>
      </c>
      <c r="X41" s="34">
        <v>25919.528388733586</v>
      </c>
      <c r="Y41" s="34">
        <v>25157.377075096992</v>
      </c>
      <c r="Z41" s="34">
        <v>25952.550852479795</v>
      </c>
      <c r="AA41" s="34">
        <v>25978.758889909204</v>
      </c>
    </row>
    <row r="42" spans="1:27" s="30" customFormat="1" x14ac:dyDescent="0.35">
      <c r="A42" s="31" t="s">
        <v>120</v>
      </c>
      <c r="B42" s="31" t="s">
        <v>34</v>
      </c>
      <c r="C42" s="34">
        <v>11.949772332699999</v>
      </c>
      <c r="D42" s="34">
        <v>57.980491185000005</v>
      </c>
      <c r="E42" s="34">
        <v>67.938724273699989</v>
      </c>
      <c r="F42" s="34">
        <v>64.936614821700005</v>
      </c>
      <c r="G42" s="34">
        <v>71.390598638499995</v>
      </c>
      <c r="H42" s="34">
        <v>1731.6216985000001</v>
      </c>
      <c r="I42" s="34">
        <v>1789.5920289999999</v>
      </c>
      <c r="J42" s="34">
        <v>1673.3961717</v>
      </c>
      <c r="K42" s="34">
        <v>1780.0909624999999</v>
      </c>
      <c r="L42" s="34">
        <v>1795.6179753000001</v>
      </c>
      <c r="M42" s="34">
        <v>1712.8120045000001</v>
      </c>
      <c r="N42" s="34">
        <v>1912.0534958000001</v>
      </c>
      <c r="O42" s="34">
        <v>1812.4796452999999</v>
      </c>
      <c r="P42" s="34">
        <v>1651.9393769999999</v>
      </c>
      <c r="Q42" s="34">
        <v>1895.9092654999999</v>
      </c>
      <c r="R42" s="34">
        <v>1911.1887850000001</v>
      </c>
      <c r="S42" s="34">
        <v>1723.7884931999999</v>
      </c>
      <c r="T42" s="34">
        <v>1848.138541</v>
      </c>
      <c r="U42" s="34">
        <v>1873.9830671</v>
      </c>
      <c r="V42" s="34">
        <v>1964.8519642000001</v>
      </c>
      <c r="W42" s="34">
        <v>1981.8742665</v>
      </c>
      <c r="X42" s="34">
        <v>1968.4896555</v>
      </c>
      <c r="Y42" s="34">
        <v>1872.1953155000001</v>
      </c>
      <c r="Z42" s="34">
        <v>1901.8751376</v>
      </c>
      <c r="AA42" s="34">
        <v>1940.4409858000001</v>
      </c>
    </row>
    <row r="43" spans="1:27" s="30" customFormat="1" x14ac:dyDescent="0.35">
      <c r="A43" s="31" t="s">
        <v>120</v>
      </c>
      <c r="B43" s="31" t="s">
        <v>70</v>
      </c>
      <c r="C43" s="34">
        <v>27.759036999999999</v>
      </c>
      <c r="D43" s="34">
        <v>433.60214000000002</v>
      </c>
      <c r="E43" s="34">
        <v>514.78219999999999</v>
      </c>
      <c r="F43" s="34">
        <v>487.81853163699901</v>
      </c>
      <c r="G43" s="34">
        <v>523.96490347400004</v>
      </c>
      <c r="H43" s="34">
        <v>407.44919466799996</v>
      </c>
      <c r="I43" s="34">
        <v>414.84101837749898</v>
      </c>
      <c r="J43" s="34">
        <v>440.75430670600002</v>
      </c>
      <c r="K43" s="34">
        <v>458.82719402999999</v>
      </c>
      <c r="L43" s="34">
        <v>504.37229617000003</v>
      </c>
      <c r="M43" s="34">
        <v>398.92813275000003</v>
      </c>
      <c r="N43" s="34">
        <v>1200.7371800000001</v>
      </c>
      <c r="O43" s="34">
        <v>1147.40165</v>
      </c>
      <c r="P43" s="34">
        <v>977.27028999999993</v>
      </c>
      <c r="Q43" s="34">
        <v>1182.52135</v>
      </c>
      <c r="R43" s="34">
        <v>1139.950319999999</v>
      </c>
      <c r="S43" s="34">
        <v>3155.6673999999998</v>
      </c>
      <c r="T43" s="34">
        <v>3218.6489700000002</v>
      </c>
      <c r="U43" s="34">
        <v>3297.4954799999996</v>
      </c>
      <c r="V43" s="34">
        <v>3504.3491799999997</v>
      </c>
      <c r="W43" s="34">
        <v>5001.5348999999997</v>
      </c>
      <c r="X43" s="34">
        <v>5640.9752799999997</v>
      </c>
      <c r="Y43" s="34">
        <v>4983.3106200000002</v>
      </c>
      <c r="Z43" s="34">
        <v>5275.8659899999902</v>
      </c>
      <c r="AA43" s="34">
        <v>5296.9639900000002</v>
      </c>
    </row>
    <row r="44" spans="1:27" s="30" customFormat="1" x14ac:dyDescent="0.35">
      <c r="A44" s="31" t="s">
        <v>120</v>
      </c>
      <c r="B44" s="31" t="s">
        <v>52</v>
      </c>
      <c r="C44" s="27">
        <v>68.078900000000004</v>
      </c>
      <c r="D44" s="27">
        <v>108.043144</v>
      </c>
      <c r="E44" s="27">
        <v>223.2329</v>
      </c>
      <c r="F44" s="27">
        <v>369.59620000000001</v>
      </c>
      <c r="G44" s="27">
        <v>436.53264999999999</v>
      </c>
      <c r="H44" s="27">
        <v>472.06567000000001</v>
      </c>
      <c r="I44" s="27">
        <v>506.33886999999999</v>
      </c>
      <c r="J44" s="27">
        <v>517.44304999999997</v>
      </c>
      <c r="K44" s="27">
        <v>567.40423999999996</v>
      </c>
      <c r="L44" s="27">
        <v>589.48614999999995</v>
      </c>
      <c r="M44" s="27">
        <v>602.77660000000003</v>
      </c>
      <c r="N44" s="27">
        <v>665.59249999999997</v>
      </c>
      <c r="O44" s="27">
        <v>677.01959999999997</v>
      </c>
      <c r="P44" s="27">
        <v>689.21387000000004</v>
      </c>
      <c r="Q44" s="27">
        <v>738.35090000000002</v>
      </c>
      <c r="R44" s="27">
        <v>799.44073000000003</v>
      </c>
      <c r="S44" s="27">
        <v>769.62</v>
      </c>
      <c r="T44" s="27">
        <v>844.70636000000002</v>
      </c>
      <c r="U44" s="27">
        <v>903.32090000000005</v>
      </c>
      <c r="V44" s="27">
        <v>963.37940000000003</v>
      </c>
      <c r="W44" s="27">
        <v>995.04894999999999</v>
      </c>
      <c r="X44" s="27">
        <v>1050.838</v>
      </c>
      <c r="Y44" s="27">
        <v>1062.6796999999999</v>
      </c>
      <c r="Z44" s="27">
        <v>1107.2446</v>
      </c>
      <c r="AA44" s="27">
        <v>1176.0023000000001</v>
      </c>
    </row>
    <row r="45" spans="1:27" s="30" customFormat="1" x14ac:dyDescent="0.35">
      <c r="A45" s="38" t="s">
        <v>127</v>
      </c>
      <c r="B45" s="38"/>
      <c r="C45" s="35">
        <v>56527.790051369382</v>
      </c>
      <c r="D45" s="35">
        <v>57762.121877357102</v>
      </c>
      <c r="E45" s="35">
        <v>57535.183037561226</v>
      </c>
      <c r="F45" s="35">
        <v>57718.151237040263</v>
      </c>
      <c r="G45" s="35">
        <v>58968.495409321222</v>
      </c>
      <c r="H45" s="35">
        <v>56566.612762882651</v>
      </c>
      <c r="I45" s="35">
        <v>57211.178600743573</v>
      </c>
      <c r="J45" s="35">
        <v>58430.962227313219</v>
      </c>
      <c r="K45" s="35">
        <v>59220.964781988543</v>
      </c>
      <c r="L45" s="35">
        <v>60399.870062494003</v>
      </c>
      <c r="M45" s="35">
        <v>58814.482441190732</v>
      </c>
      <c r="N45" s="35">
        <v>62895.098725994671</v>
      </c>
      <c r="O45" s="35">
        <v>62876.70124147593</v>
      </c>
      <c r="P45" s="35">
        <v>64036.07972722502</v>
      </c>
      <c r="Q45" s="35">
        <v>65786.483176410416</v>
      </c>
      <c r="R45" s="35">
        <v>66856.253837681375</v>
      </c>
      <c r="S45" s="35">
        <v>71475.732859264594</v>
      </c>
      <c r="T45" s="35">
        <v>72174.122271811415</v>
      </c>
      <c r="U45" s="35">
        <v>71509.855240437435</v>
      </c>
      <c r="V45" s="35">
        <v>70517.091562566522</v>
      </c>
      <c r="W45" s="35">
        <v>69785.386462820054</v>
      </c>
      <c r="X45" s="35">
        <v>70155.300710904194</v>
      </c>
      <c r="Y45" s="35">
        <v>73393.040748993371</v>
      </c>
      <c r="Z45" s="35">
        <v>71065.750545048853</v>
      </c>
      <c r="AA45" s="35">
        <v>72222.488759843211</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26572.892500000002</v>
      </c>
      <c r="D49" s="34">
        <v>20491.057499999999</v>
      </c>
      <c r="E49" s="34">
        <v>21009.036999999978</v>
      </c>
      <c r="F49" s="34">
        <v>18873.752199999999</v>
      </c>
      <c r="G49" s="34">
        <v>18382.741299999998</v>
      </c>
      <c r="H49" s="34">
        <v>16463.043099999999</v>
      </c>
      <c r="I49" s="34">
        <v>14192.751400000003</v>
      </c>
      <c r="J49" s="34">
        <v>13964.240099999999</v>
      </c>
      <c r="K49" s="34">
        <v>11995.6708</v>
      </c>
      <c r="L49" s="34">
        <v>11863.645500000002</v>
      </c>
      <c r="M49" s="34">
        <v>11690.8482</v>
      </c>
      <c r="N49" s="34">
        <v>11906.4228</v>
      </c>
      <c r="O49" s="34">
        <v>11814.9548</v>
      </c>
      <c r="P49" s="34">
        <v>11839.342199999999</v>
      </c>
      <c r="Q49" s="34">
        <v>11912.754999999999</v>
      </c>
      <c r="R49" s="34">
        <v>11729.7145</v>
      </c>
      <c r="S49" s="34">
        <v>11198.474899999999</v>
      </c>
      <c r="T49" s="34">
        <v>10397.4512</v>
      </c>
      <c r="U49" s="34">
        <v>11120.530499999992</v>
      </c>
      <c r="V49" s="34">
        <v>11640.9774</v>
      </c>
      <c r="W49" s="34">
        <v>11691.7981</v>
      </c>
      <c r="X49" s="34">
        <v>10133.408800000001</v>
      </c>
      <c r="Y49" s="34">
        <v>6299.2571999999991</v>
      </c>
      <c r="Z49" s="34">
        <v>6244.0565999999999</v>
      </c>
      <c r="AA49" s="34">
        <v>6337.4688999999998</v>
      </c>
    </row>
    <row r="50" spans="1:27" s="30" customFormat="1" x14ac:dyDescent="0.35">
      <c r="A50" s="31" t="s">
        <v>121</v>
      </c>
      <c r="B50" s="31" t="s">
        <v>18</v>
      </c>
      <c r="C50" s="34">
        <v>0</v>
      </c>
      <c r="D50" s="34">
        <v>3.3371870000000001E-3</v>
      </c>
      <c r="E50" s="34">
        <v>3.3912115999999901E-3</v>
      </c>
      <c r="F50" s="34">
        <v>3.3609934999999998E-3</v>
      </c>
      <c r="G50" s="34">
        <v>3.2818298999999999E-3</v>
      </c>
      <c r="H50" s="34">
        <v>3.1048147999999999E-3</v>
      </c>
      <c r="I50" s="34">
        <v>3.1262270000000001E-3</v>
      </c>
      <c r="J50" s="34">
        <v>3.0771521999999902E-3</v>
      </c>
      <c r="K50" s="34">
        <v>3.1198504999999902E-3</v>
      </c>
      <c r="L50" s="34">
        <v>3.275961E-3</v>
      </c>
      <c r="M50" s="34">
        <v>3.0172802999999999E-3</v>
      </c>
      <c r="N50" s="34">
        <v>3.4457023999999998E-3</v>
      </c>
      <c r="O50" s="34">
        <v>3.5305369999999998E-3</v>
      </c>
      <c r="P50" s="34">
        <v>3.3622903000000001E-3</v>
      </c>
      <c r="Q50" s="34">
        <v>3.2318814E-3</v>
      </c>
      <c r="R50" s="34">
        <v>3.2211322999999999E-3</v>
      </c>
      <c r="S50" s="34">
        <v>3.4684875999999999E-3</v>
      </c>
      <c r="T50" s="34">
        <v>3.5090604999999898E-3</v>
      </c>
      <c r="U50" s="34">
        <v>3.6530308000000001E-3</v>
      </c>
      <c r="V50" s="34">
        <v>3.588244E-3</v>
      </c>
      <c r="W50" s="34">
        <v>3.8244694000000002E-3</v>
      </c>
      <c r="X50" s="34">
        <v>4.0235449999999999E-3</v>
      </c>
      <c r="Y50" s="34">
        <v>4.0946304999999999E-3</v>
      </c>
      <c r="Z50" s="34">
        <v>3.9175410000000001E-3</v>
      </c>
      <c r="AA50" s="34">
        <v>3.8481087000000001E-3</v>
      </c>
    </row>
    <row r="51" spans="1:27" s="30" customFormat="1" x14ac:dyDescent="0.35">
      <c r="A51" s="31" t="s">
        <v>121</v>
      </c>
      <c r="B51" s="31" t="s">
        <v>30</v>
      </c>
      <c r="C51" s="34">
        <v>39.253990000000002</v>
      </c>
      <c r="D51" s="34">
        <v>21.420967000000001</v>
      </c>
      <c r="E51" s="34">
        <v>22.355429000000001</v>
      </c>
      <c r="F51" s="34">
        <v>3.9375502999999998</v>
      </c>
      <c r="G51" s="34">
        <v>1.5712832999999901E-3</v>
      </c>
      <c r="H51" s="34">
        <v>4.5225999999999997</v>
      </c>
      <c r="I51" s="34">
        <v>2.4485000000000001</v>
      </c>
      <c r="J51" s="34">
        <v>8.3432809999999999E-4</v>
      </c>
      <c r="K51" s="34">
        <v>1.1380291999999899E-3</v>
      </c>
      <c r="L51" s="34">
        <v>1.6693101000000001E-3</v>
      </c>
      <c r="M51" s="34">
        <v>1.1182729999999999E-3</v>
      </c>
      <c r="N51" s="34">
        <v>13.8419484999999</v>
      </c>
      <c r="O51" s="34">
        <v>26.736117999999902</v>
      </c>
      <c r="P51" s="34">
        <v>76.009833999999998</v>
      </c>
      <c r="Q51" s="34">
        <v>89.846694999999997</v>
      </c>
      <c r="R51" s="34">
        <v>94.092155000000005</v>
      </c>
      <c r="S51" s="34">
        <v>144.26043999999999</v>
      </c>
      <c r="T51" s="34">
        <v>181.84276</v>
      </c>
      <c r="U51" s="34">
        <v>0</v>
      </c>
      <c r="V51" s="34">
        <v>0</v>
      </c>
      <c r="W51" s="34">
        <v>0</v>
      </c>
      <c r="X51" s="34">
        <v>0</v>
      </c>
      <c r="Y51" s="34">
        <v>0</v>
      </c>
      <c r="Z51" s="34">
        <v>0</v>
      </c>
      <c r="AA51" s="34">
        <v>0</v>
      </c>
    </row>
    <row r="52" spans="1:27" s="30" customFormat="1" x14ac:dyDescent="0.35">
      <c r="A52" s="31" t="s">
        <v>121</v>
      </c>
      <c r="B52" s="31" t="s">
        <v>63</v>
      </c>
      <c r="C52" s="34">
        <v>16.575136358070001</v>
      </c>
      <c r="D52" s="34">
        <v>19.445172726719999</v>
      </c>
      <c r="E52" s="34">
        <v>13.186617355259999</v>
      </c>
      <c r="F52" s="34">
        <v>0.95174898769000005</v>
      </c>
      <c r="G52" s="34">
        <v>5.3209131499999977E-3</v>
      </c>
      <c r="H52" s="34">
        <v>4.5824986599999999E-3</v>
      </c>
      <c r="I52" s="34">
        <v>4.7558756099999981E-3</v>
      </c>
      <c r="J52" s="34">
        <v>4.4733924999999985E-3</v>
      </c>
      <c r="K52" s="34">
        <v>4.7663266399999987E-3</v>
      </c>
      <c r="L52" s="34">
        <v>5.1354289999999969E-3</v>
      </c>
      <c r="M52" s="34">
        <v>4.1012474799999987E-3</v>
      </c>
      <c r="N52" s="34">
        <v>5.2276140243099887</v>
      </c>
      <c r="O52" s="34">
        <v>3.5554854656499999</v>
      </c>
      <c r="P52" s="34">
        <v>4.8719967899999985E-3</v>
      </c>
      <c r="Q52" s="34">
        <v>15.162009317319999</v>
      </c>
      <c r="R52" s="34">
        <v>33.183785976059994</v>
      </c>
      <c r="S52" s="34">
        <v>92.937204029569997</v>
      </c>
      <c r="T52" s="34">
        <v>66.405249623540001</v>
      </c>
      <c r="U52" s="34">
        <v>226.59449548800004</v>
      </c>
      <c r="V52" s="34">
        <v>198.97672991639999</v>
      </c>
      <c r="W52" s="34">
        <v>202.70626725408999</v>
      </c>
      <c r="X52" s="34">
        <v>191.00397415135998</v>
      </c>
      <c r="Y52" s="34">
        <v>503.03989254480001</v>
      </c>
      <c r="Z52" s="34">
        <v>358.15964427509988</v>
      </c>
      <c r="AA52" s="34">
        <v>312.96991916510001</v>
      </c>
    </row>
    <row r="53" spans="1:27" s="30" customFormat="1" x14ac:dyDescent="0.35">
      <c r="A53" s="31" t="s">
        <v>121</v>
      </c>
      <c r="B53" s="31" t="s">
        <v>62</v>
      </c>
      <c r="C53" s="34">
        <v>2918.9621300000003</v>
      </c>
      <c r="D53" s="34">
        <v>2937.8593699999988</v>
      </c>
      <c r="E53" s="34">
        <v>2681.4953659999996</v>
      </c>
      <c r="F53" s="34">
        <v>3267.8688999999999</v>
      </c>
      <c r="G53" s="34">
        <v>3361.7873399999989</v>
      </c>
      <c r="H53" s="34">
        <v>3169.0836200000003</v>
      </c>
      <c r="I53" s="34">
        <v>3202.4696259999987</v>
      </c>
      <c r="J53" s="34">
        <v>4036.5388499999981</v>
      </c>
      <c r="K53" s="34">
        <v>3352.5623799999998</v>
      </c>
      <c r="L53" s="34">
        <v>2875.08797</v>
      </c>
      <c r="M53" s="34">
        <v>2863.2498499999988</v>
      </c>
      <c r="N53" s="34">
        <v>2603.8348339999998</v>
      </c>
      <c r="O53" s="34">
        <v>3208.4646149999999</v>
      </c>
      <c r="P53" s="34">
        <v>3292.7861749999979</v>
      </c>
      <c r="Q53" s="34">
        <v>3145.9221199999993</v>
      </c>
      <c r="R53" s="34">
        <v>3153.4941899999999</v>
      </c>
      <c r="S53" s="34">
        <v>3983.6395699999998</v>
      </c>
      <c r="T53" s="34">
        <v>3306.3939099999989</v>
      </c>
      <c r="U53" s="34">
        <v>2843.6782259999991</v>
      </c>
      <c r="V53" s="34">
        <v>2814.3428169999997</v>
      </c>
      <c r="W53" s="34">
        <v>2575.3080689999979</v>
      </c>
      <c r="X53" s="34">
        <v>3160.4385400000001</v>
      </c>
      <c r="Y53" s="34">
        <v>3252.8653879999979</v>
      </c>
      <c r="Z53" s="34">
        <v>3072.3093020000001</v>
      </c>
      <c r="AA53" s="34">
        <v>3094.0428699999998</v>
      </c>
    </row>
    <row r="54" spans="1:27" s="30" customFormat="1" x14ac:dyDescent="0.35">
      <c r="A54" s="31" t="s">
        <v>121</v>
      </c>
      <c r="B54" s="31" t="s">
        <v>66</v>
      </c>
      <c r="C54" s="34">
        <v>11561.388199999999</v>
      </c>
      <c r="D54" s="34">
        <v>13602.233974472892</v>
      </c>
      <c r="E54" s="34">
        <v>13774.416710944626</v>
      </c>
      <c r="F54" s="34">
        <v>14734.557089398497</v>
      </c>
      <c r="G54" s="34">
        <v>15240.37117305396</v>
      </c>
      <c r="H54" s="34">
        <v>15904.4694905251</v>
      </c>
      <c r="I54" s="34">
        <v>16164.982641529168</v>
      </c>
      <c r="J54" s="34">
        <v>16663.783779259593</v>
      </c>
      <c r="K54" s="34">
        <v>17502.985494032593</v>
      </c>
      <c r="L54" s="34">
        <v>17073.835898169393</v>
      </c>
      <c r="M54" s="34">
        <v>18405.265713745102</v>
      </c>
      <c r="N54" s="34">
        <v>17845.284393799699</v>
      </c>
      <c r="O54" s="34">
        <v>18632.467253275601</v>
      </c>
      <c r="P54" s="34">
        <v>19463.714300589694</v>
      </c>
      <c r="Q54" s="34">
        <v>21346.887903733401</v>
      </c>
      <c r="R54" s="34">
        <v>21669.210737486697</v>
      </c>
      <c r="S54" s="34">
        <v>19740.579046760689</v>
      </c>
      <c r="T54" s="34">
        <v>21940.065288446789</v>
      </c>
      <c r="U54" s="34">
        <v>21252.513839524592</v>
      </c>
      <c r="V54" s="34">
        <v>21801.192719581999</v>
      </c>
      <c r="W54" s="34">
        <v>20490.218656312885</v>
      </c>
      <c r="X54" s="34">
        <v>25361.968283585298</v>
      </c>
      <c r="Y54" s="34">
        <v>26049.405794285987</v>
      </c>
      <c r="Z54" s="34">
        <v>26074.461580990199</v>
      </c>
      <c r="AA54" s="34">
        <v>24055.962090881996</v>
      </c>
    </row>
    <row r="55" spans="1:27" s="30" customFormat="1" x14ac:dyDescent="0.35">
      <c r="A55" s="31" t="s">
        <v>121</v>
      </c>
      <c r="B55" s="31" t="s">
        <v>65</v>
      </c>
      <c r="C55" s="34">
        <v>2389.0609464438689</v>
      </c>
      <c r="D55" s="34">
        <v>2378.4029918224001</v>
      </c>
      <c r="E55" s="34">
        <v>2467.5476003913977</v>
      </c>
      <c r="F55" s="34">
        <v>2348.8086114095986</v>
      </c>
      <c r="G55" s="34">
        <v>2239.9890873526988</v>
      </c>
      <c r="H55" s="34">
        <v>3330.6629052204999</v>
      </c>
      <c r="I55" s="34">
        <v>3505.7870351829993</v>
      </c>
      <c r="J55" s="34">
        <v>4027.1053404312975</v>
      </c>
      <c r="K55" s="34">
        <v>4207.4511625679979</v>
      </c>
      <c r="L55" s="34">
        <v>4299.7518356859982</v>
      </c>
      <c r="M55" s="34">
        <v>4281.6766807069989</v>
      </c>
      <c r="N55" s="34">
        <v>4429.9926902459893</v>
      </c>
      <c r="O55" s="34">
        <v>4242.9699088319985</v>
      </c>
      <c r="P55" s="34">
        <v>4060.4823221959987</v>
      </c>
      <c r="Q55" s="34">
        <v>4277.7499981089995</v>
      </c>
      <c r="R55" s="34">
        <v>4322.7093335644968</v>
      </c>
      <c r="S55" s="34">
        <v>8717.3150680399976</v>
      </c>
      <c r="T55" s="34">
        <v>9045.3785722940011</v>
      </c>
      <c r="U55" s="34">
        <v>9170.6235947199984</v>
      </c>
      <c r="V55" s="34">
        <v>9026.9138917199998</v>
      </c>
      <c r="W55" s="34">
        <v>10392.14626</v>
      </c>
      <c r="X55" s="34">
        <v>9845.3814599999987</v>
      </c>
      <c r="Y55" s="34">
        <v>9696.6585699999996</v>
      </c>
      <c r="Z55" s="34">
        <v>9737.6393239999998</v>
      </c>
      <c r="AA55" s="34">
        <v>9791.1233199999988</v>
      </c>
    </row>
    <row r="56" spans="1:27" s="30" customFormat="1" x14ac:dyDescent="0.35">
      <c r="A56" s="31" t="s">
        <v>121</v>
      </c>
      <c r="B56" s="31" t="s">
        <v>34</v>
      </c>
      <c r="C56" s="34">
        <v>15.063770864</v>
      </c>
      <c r="D56" s="34">
        <v>28.461296554599997</v>
      </c>
      <c r="E56" s="34">
        <v>29.901667339100001</v>
      </c>
      <c r="F56" s="34">
        <v>31.442930896999997</v>
      </c>
      <c r="G56" s="34">
        <v>30.456182074600001</v>
      </c>
      <c r="H56" s="34">
        <v>669.23356769999998</v>
      </c>
      <c r="I56" s="34">
        <v>681.984376</v>
      </c>
      <c r="J56" s="34">
        <v>752.92636600000003</v>
      </c>
      <c r="K56" s="34">
        <v>702.63043149999999</v>
      </c>
      <c r="L56" s="34">
        <v>663.66597449999983</v>
      </c>
      <c r="M56" s="34">
        <v>654.34093999999982</v>
      </c>
      <c r="N56" s="34">
        <v>650.07443000000001</v>
      </c>
      <c r="O56" s="34">
        <v>541.27730660000009</v>
      </c>
      <c r="P56" s="34">
        <v>629.155618</v>
      </c>
      <c r="Q56" s="34">
        <v>717.01100500000007</v>
      </c>
      <c r="R56" s="34">
        <v>734.64315899999997</v>
      </c>
      <c r="S56" s="34">
        <v>743.499505</v>
      </c>
      <c r="T56" s="34">
        <v>716.55427900000007</v>
      </c>
      <c r="U56" s="34">
        <v>726.51241149999998</v>
      </c>
      <c r="V56" s="34">
        <v>608.10629300000005</v>
      </c>
      <c r="W56" s="34">
        <v>725.67078149999998</v>
      </c>
      <c r="X56" s="34">
        <v>680.25193150000007</v>
      </c>
      <c r="Y56" s="34">
        <v>643.26860999999997</v>
      </c>
      <c r="Z56" s="34">
        <v>693.16481399999998</v>
      </c>
      <c r="AA56" s="34">
        <v>749.16972599999997</v>
      </c>
    </row>
    <row r="57" spans="1:27" s="30" customFormat="1" x14ac:dyDescent="0.35">
      <c r="A57" s="31" t="s">
        <v>121</v>
      </c>
      <c r="B57" s="31" t="s">
        <v>70</v>
      </c>
      <c r="C57" s="34">
        <v>0</v>
      </c>
      <c r="D57" s="34">
        <v>0</v>
      </c>
      <c r="E57" s="34">
        <v>0</v>
      </c>
      <c r="F57" s="34">
        <v>1.08956119999999E-2</v>
      </c>
      <c r="G57" s="34">
        <v>1.3000464E-2</v>
      </c>
      <c r="H57" s="34">
        <v>1.8515937E-2</v>
      </c>
      <c r="I57" s="34">
        <v>3.9981610000000001E-2</v>
      </c>
      <c r="J57" s="34">
        <v>4.1673689999999999E-2</v>
      </c>
      <c r="K57" s="34">
        <v>7.1398266000000002E-2</v>
      </c>
      <c r="L57" s="34">
        <v>8.2833669999999998E-2</v>
      </c>
      <c r="M57" s="34">
        <v>9.8052755000000005E-2</v>
      </c>
      <c r="N57" s="34">
        <v>2.0557884999999998</v>
      </c>
      <c r="O57" s="34">
        <v>1.8626351000000001</v>
      </c>
      <c r="P57" s="34">
        <v>2.1957134999999899</v>
      </c>
      <c r="Q57" s="34">
        <v>2.5002909</v>
      </c>
      <c r="R57" s="34">
        <v>2.5284218999999899</v>
      </c>
      <c r="S57" s="34">
        <v>2.55487679999999</v>
      </c>
      <c r="T57" s="34">
        <v>2.4533885</v>
      </c>
      <c r="U57" s="34">
        <v>2.5237582000000001</v>
      </c>
      <c r="V57" s="34">
        <v>2.2549546</v>
      </c>
      <c r="W57" s="34">
        <v>1839.7251000000001</v>
      </c>
      <c r="X57" s="34">
        <v>1774.5295000000001</v>
      </c>
      <c r="Y57" s="34">
        <v>1562.7747999999999</v>
      </c>
      <c r="Z57" s="34">
        <v>1696.3181</v>
      </c>
      <c r="AA57" s="34">
        <v>1861.0382</v>
      </c>
    </row>
    <row r="58" spans="1:27" s="30" customFormat="1" x14ac:dyDescent="0.35">
      <c r="A58" s="31" t="s">
        <v>121</v>
      </c>
      <c r="B58" s="31" t="s">
        <v>52</v>
      </c>
      <c r="C58" s="27">
        <v>47.90211</v>
      </c>
      <c r="D58" s="27">
        <v>102.81355000000001</v>
      </c>
      <c r="E58" s="27">
        <v>201.49073999999999</v>
      </c>
      <c r="F58" s="27">
        <v>347.32952999999998</v>
      </c>
      <c r="G58" s="27">
        <v>368.42090000000002</v>
      </c>
      <c r="H58" s="27">
        <v>442.25378000000001</v>
      </c>
      <c r="I58" s="27">
        <v>476.87509999999997</v>
      </c>
      <c r="J58" s="27">
        <v>529.72119999999995</v>
      </c>
      <c r="K58" s="27">
        <v>544.05340000000001</v>
      </c>
      <c r="L58" s="27">
        <v>527.86694</v>
      </c>
      <c r="M58" s="27">
        <v>554.87620000000004</v>
      </c>
      <c r="N58" s="27">
        <v>582.68460000000005</v>
      </c>
      <c r="O58" s="27">
        <v>563.59173999999996</v>
      </c>
      <c r="P58" s="27">
        <v>638.92993000000001</v>
      </c>
      <c r="Q58" s="27">
        <v>729.52560000000005</v>
      </c>
      <c r="R58" s="27">
        <v>773.30804000000001</v>
      </c>
      <c r="S58" s="27">
        <v>802.10845999999901</v>
      </c>
      <c r="T58" s="27">
        <v>824.3252</v>
      </c>
      <c r="U58" s="27">
        <v>873.15264999999999</v>
      </c>
      <c r="V58" s="27">
        <v>838.48069999999996</v>
      </c>
      <c r="W58" s="27">
        <v>927.26886000000002</v>
      </c>
      <c r="X58" s="27">
        <v>933.50585999999998</v>
      </c>
      <c r="Y58" s="27">
        <v>929.40563999999995</v>
      </c>
      <c r="Z58" s="27">
        <v>1009.8401</v>
      </c>
      <c r="AA58" s="27">
        <v>1126.5930000000001</v>
      </c>
    </row>
    <row r="59" spans="1:27" s="30" customFormat="1" x14ac:dyDescent="0.35">
      <c r="A59" s="38" t="s">
        <v>127</v>
      </c>
      <c r="B59" s="38"/>
      <c r="C59" s="35">
        <v>43498.132902801939</v>
      </c>
      <c r="D59" s="35">
        <v>39450.423313209001</v>
      </c>
      <c r="E59" s="35">
        <v>39968.042114902863</v>
      </c>
      <c r="F59" s="35">
        <v>39229.879461089287</v>
      </c>
      <c r="G59" s="35">
        <v>39224.899074433008</v>
      </c>
      <c r="H59" s="35">
        <v>38871.789403059061</v>
      </c>
      <c r="I59" s="35">
        <v>37068.447084814783</v>
      </c>
      <c r="J59" s="35">
        <v>38691.676454563691</v>
      </c>
      <c r="K59" s="35">
        <v>37058.678860806926</v>
      </c>
      <c r="L59" s="35">
        <v>36112.33128455549</v>
      </c>
      <c r="M59" s="35">
        <v>37241.048681252883</v>
      </c>
      <c r="N59" s="35">
        <v>36804.607726272399</v>
      </c>
      <c r="O59" s="35">
        <v>37929.151711110251</v>
      </c>
      <c r="P59" s="35">
        <v>38732.343066072775</v>
      </c>
      <c r="Q59" s="35">
        <v>40788.326958041122</v>
      </c>
      <c r="R59" s="35">
        <v>41002.407923159553</v>
      </c>
      <c r="S59" s="35">
        <v>43877.209697317856</v>
      </c>
      <c r="T59" s="35">
        <v>44937.540489424828</v>
      </c>
      <c r="U59" s="35">
        <v>44613.944308763377</v>
      </c>
      <c r="V59" s="35">
        <v>45482.407146462399</v>
      </c>
      <c r="W59" s="35">
        <v>45352.181177036378</v>
      </c>
      <c r="X59" s="35">
        <v>48692.205081281652</v>
      </c>
      <c r="Y59" s="35">
        <v>45801.230939461282</v>
      </c>
      <c r="Z59" s="35">
        <v>45486.630368806305</v>
      </c>
      <c r="AA59" s="35">
        <v>43591.570948155793</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3823.0059000000001</v>
      </c>
      <c r="D64" s="34">
        <v>2372.1999866542997</v>
      </c>
      <c r="E64" s="34">
        <v>1909.2419574917001</v>
      </c>
      <c r="F64" s="34">
        <v>1666.7574274228</v>
      </c>
      <c r="G64" s="34">
        <v>1544.6930791663001</v>
      </c>
      <c r="H64" s="34">
        <v>648.34972354619993</v>
      </c>
      <c r="I64" s="34">
        <v>651.25442453760002</v>
      </c>
      <c r="J64" s="34">
        <v>463.4067112884</v>
      </c>
      <c r="K64" s="34">
        <v>492.21132577769998</v>
      </c>
      <c r="L64" s="34">
        <v>784.21201410319998</v>
      </c>
      <c r="M64" s="34">
        <v>482.50930760019997</v>
      </c>
      <c r="N64" s="34">
        <v>859.74128491750002</v>
      </c>
      <c r="O64" s="34">
        <v>1063.9630537553001</v>
      </c>
      <c r="P64" s="34">
        <v>1023.447305297</v>
      </c>
      <c r="Q64" s="34">
        <v>523.73536243059993</v>
      </c>
      <c r="R64" s="34">
        <v>463.406854904</v>
      </c>
      <c r="S64" s="34">
        <v>3.1405463999999998E-3</v>
      </c>
      <c r="T64" s="34">
        <v>3.1619359999999902E-3</v>
      </c>
      <c r="U64" s="34">
        <v>3.2641395999999999E-3</v>
      </c>
      <c r="V64" s="34">
        <v>3.2145922999999902E-3</v>
      </c>
      <c r="W64" s="34">
        <v>3.4826956999999999E-3</v>
      </c>
      <c r="X64" s="34">
        <v>3.6880967999999999E-3</v>
      </c>
      <c r="Y64" s="34">
        <v>3.8748274000000001E-3</v>
      </c>
      <c r="Z64" s="34">
        <v>3.7144449999999998E-3</v>
      </c>
      <c r="AA64" s="34">
        <v>3.6477605000000001E-3</v>
      </c>
    </row>
    <row r="65" spans="1:27" s="30" customFormat="1" x14ac:dyDescent="0.35">
      <c r="A65" s="31" t="s">
        <v>122</v>
      </c>
      <c r="B65" s="31" t="s">
        <v>30</v>
      </c>
      <c r="C65" s="34">
        <v>873.34856600000001</v>
      </c>
      <c r="D65" s="34">
        <v>735.96624999999995</v>
      </c>
      <c r="E65" s="34">
        <v>784.52549999999997</v>
      </c>
      <c r="F65" s="34">
        <v>84.096029999999999</v>
      </c>
      <c r="G65" s="34">
        <v>84.096019999999996</v>
      </c>
      <c r="H65" s="34">
        <v>84.096009999999893</v>
      </c>
      <c r="I65" s="34">
        <v>84.096009999999893</v>
      </c>
      <c r="J65" s="34">
        <v>84.096009999999893</v>
      </c>
      <c r="K65" s="34">
        <v>84.096009999999893</v>
      </c>
      <c r="L65" s="34">
        <v>84.096009999999893</v>
      </c>
      <c r="M65" s="34">
        <v>84.096009999999893</v>
      </c>
      <c r="N65" s="34">
        <v>84.096009999999893</v>
      </c>
      <c r="O65" s="34">
        <v>84.096009999999893</v>
      </c>
      <c r="P65" s="34">
        <v>84.096009999999893</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660.02488697594595</v>
      </c>
      <c r="D66" s="34">
        <v>346.23074698068501</v>
      </c>
      <c r="E66" s="34">
        <v>484.08742755924607</v>
      </c>
      <c r="F66" s="34">
        <v>357.36326117312001</v>
      </c>
      <c r="G66" s="34">
        <v>267.27829306456601</v>
      </c>
      <c r="H66" s="34">
        <v>82.828912620448989</v>
      </c>
      <c r="I66" s="34">
        <v>62.397307067249983</v>
      </c>
      <c r="J66" s="34">
        <v>28.995044219620002</v>
      </c>
      <c r="K66" s="34">
        <v>1.729321581395</v>
      </c>
      <c r="L66" s="34">
        <v>106.29721498955901</v>
      </c>
      <c r="M66" s="34">
        <v>59.201112588240001</v>
      </c>
      <c r="N66" s="34">
        <v>162.72937123634901</v>
      </c>
      <c r="O66" s="34">
        <v>191.34042135064996</v>
      </c>
      <c r="P66" s="34">
        <v>216.47190023153004</v>
      </c>
      <c r="Q66" s="34">
        <v>120.91124351113</v>
      </c>
      <c r="R66" s="34">
        <v>104.88718060442</v>
      </c>
      <c r="S66" s="34">
        <v>224.47998866226999</v>
      </c>
      <c r="T66" s="34">
        <v>236.85957650987999</v>
      </c>
      <c r="U66" s="34">
        <v>333.94250913240001</v>
      </c>
      <c r="V66" s="34">
        <v>332.41260751045996</v>
      </c>
      <c r="W66" s="34">
        <v>392.36269543366899</v>
      </c>
      <c r="X66" s="34">
        <v>331.17955062684001</v>
      </c>
      <c r="Y66" s="34">
        <v>503.52539157401003</v>
      </c>
      <c r="Z66" s="34">
        <v>4.2240124483999999</v>
      </c>
      <c r="AA66" s="34">
        <v>1.3805001842</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6243.4418229999956</v>
      </c>
      <c r="D68" s="34">
        <v>8381.7451918404986</v>
      </c>
      <c r="E68" s="34">
        <v>7890.3751181505977</v>
      </c>
      <c r="F68" s="34">
        <v>9067.6712896323024</v>
      </c>
      <c r="G68" s="34">
        <v>8471.2898250565995</v>
      </c>
      <c r="H68" s="34">
        <v>9354.0919251540981</v>
      </c>
      <c r="I68" s="34">
        <v>9083.3176479518988</v>
      </c>
      <c r="J68" s="34">
        <v>9569.8404778079966</v>
      </c>
      <c r="K68" s="34">
        <v>10565.047939370899</v>
      </c>
      <c r="L68" s="34">
        <v>10509.695110077901</v>
      </c>
      <c r="M68" s="34">
        <v>10592.546682391396</v>
      </c>
      <c r="N68" s="34">
        <v>9737.4534526613006</v>
      </c>
      <c r="O68" s="34">
        <v>9725.1238701277944</v>
      </c>
      <c r="P68" s="34">
        <v>9104.3237093249991</v>
      </c>
      <c r="Q68" s="34">
        <v>10398.982213281497</v>
      </c>
      <c r="R68" s="34">
        <v>10078.419129248798</v>
      </c>
      <c r="S68" s="34">
        <v>10768.162685714497</v>
      </c>
      <c r="T68" s="34">
        <v>11318.1006507203</v>
      </c>
      <c r="U68" s="34">
        <v>10229.1500851362</v>
      </c>
      <c r="V68" s="34">
        <v>10050.135827402501</v>
      </c>
      <c r="W68" s="34">
        <v>9582.7360421477988</v>
      </c>
      <c r="X68" s="34">
        <v>9849.3959031595004</v>
      </c>
      <c r="Y68" s="34">
        <v>8968.1770025330006</v>
      </c>
      <c r="Z68" s="34">
        <v>9906.2939750669902</v>
      </c>
      <c r="AA68" s="34">
        <v>9852.9539055869973</v>
      </c>
    </row>
    <row r="69" spans="1:27" s="30" customFormat="1" x14ac:dyDescent="0.35">
      <c r="A69" s="31" t="s">
        <v>122</v>
      </c>
      <c r="B69" s="31" t="s">
        <v>65</v>
      </c>
      <c r="C69" s="34">
        <v>970.93424378530005</v>
      </c>
      <c r="D69" s="34">
        <v>976.03638786239981</v>
      </c>
      <c r="E69" s="34">
        <v>990.74523986880001</v>
      </c>
      <c r="F69" s="34">
        <v>942.40511816750018</v>
      </c>
      <c r="G69" s="34">
        <v>918.95984181499989</v>
      </c>
      <c r="H69" s="34">
        <v>2153.8423511142</v>
      </c>
      <c r="I69" s="34">
        <v>3543.3631396739002</v>
      </c>
      <c r="J69" s="34">
        <v>3263.7005770730002</v>
      </c>
      <c r="K69" s="34">
        <v>3410.7991140745999</v>
      </c>
      <c r="L69" s="34">
        <v>3483.8380902847002</v>
      </c>
      <c r="M69" s="34">
        <v>3524.4944024960992</v>
      </c>
      <c r="N69" s="34">
        <v>3553.9446447379992</v>
      </c>
      <c r="O69" s="34">
        <v>3401.273216760399</v>
      </c>
      <c r="P69" s="34">
        <v>3306.8966495831</v>
      </c>
      <c r="Q69" s="34">
        <v>3433.4560939326989</v>
      </c>
      <c r="R69" s="34">
        <v>3528.3102133871998</v>
      </c>
      <c r="S69" s="34">
        <v>3227.5171988192978</v>
      </c>
      <c r="T69" s="34">
        <v>3364.8005366893995</v>
      </c>
      <c r="U69" s="34">
        <v>3393.1128516587987</v>
      </c>
      <c r="V69" s="34">
        <v>3392.3495110443992</v>
      </c>
      <c r="W69" s="34">
        <v>3447.2207443951993</v>
      </c>
      <c r="X69" s="34">
        <v>4633.8059105601988</v>
      </c>
      <c r="Y69" s="34">
        <v>4332.2896339759991</v>
      </c>
      <c r="Z69" s="34">
        <v>4053.1774894246005</v>
      </c>
      <c r="AA69" s="34">
        <v>4161.9225292573983</v>
      </c>
    </row>
    <row r="70" spans="1:27" s="30" customFormat="1" x14ac:dyDescent="0.35">
      <c r="A70" s="31" t="s">
        <v>122</v>
      </c>
      <c r="B70" s="31" t="s">
        <v>34</v>
      </c>
      <c r="C70" s="34">
        <v>35.117114198299994</v>
      </c>
      <c r="D70" s="34">
        <v>49.912619427799989</v>
      </c>
      <c r="E70" s="34">
        <v>52.731445816000011</v>
      </c>
      <c r="F70" s="34">
        <v>56.43176716979999</v>
      </c>
      <c r="G70" s="34">
        <v>51.207297283400003</v>
      </c>
      <c r="H70" s="34">
        <v>987.97266000000002</v>
      </c>
      <c r="I70" s="34">
        <v>1066.2687768000001</v>
      </c>
      <c r="J70" s="34">
        <v>1110.4225145</v>
      </c>
      <c r="K70" s="34">
        <v>1079.1492655</v>
      </c>
      <c r="L70" s="34">
        <v>1048.4156321999999</v>
      </c>
      <c r="M70" s="34">
        <v>942.35935219999999</v>
      </c>
      <c r="N70" s="34">
        <v>1041.0442169999999</v>
      </c>
      <c r="O70" s="34">
        <v>981.80269239999996</v>
      </c>
      <c r="P70" s="34">
        <v>953.71209969999995</v>
      </c>
      <c r="Q70" s="34">
        <v>1063.8436763</v>
      </c>
      <c r="R70" s="34">
        <v>1111.2555422999999</v>
      </c>
      <c r="S70" s="34">
        <v>1096.1585456</v>
      </c>
      <c r="T70" s="34">
        <v>1038.2844407</v>
      </c>
      <c r="U70" s="34">
        <v>1082.4321070000001</v>
      </c>
      <c r="V70" s="34">
        <v>950.32022749999999</v>
      </c>
      <c r="W70" s="34">
        <v>1070.8402156999998</v>
      </c>
      <c r="X70" s="34">
        <v>1051.8347663</v>
      </c>
      <c r="Y70" s="34">
        <v>1014.885899</v>
      </c>
      <c r="Z70" s="34">
        <v>1015.9403943999999</v>
      </c>
      <c r="AA70" s="34">
        <v>1091.417256</v>
      </c>
    </row>
    <row r="71" spans="1:27" s="30" customFormat="1" x14ac:dyDescent="0.35">
      <c r="A71" s="31" t="s">
        <v>122</v>
      </c>
      <c r="B71" s="31" t="s">
        <v>70</v>
      </c>
      <c r="C71" s="34">
        <v>0</v>
      </c>
      <c r="D71" s="34">
        <v>0</v>
      </c>
      <c r="E71" s="34">
        <v>0</v>
      </c>
      <c r="F71" s="34">
        <v>5.2072094000000001E-3</v>
      </c>
      <c r="G71" s="34">
        <v>5.5686416999999998E-3</v>
      </c>
      <c r="H71" s="34">
        <v>6.7910556999999996E-3</v>
      </c>
      <c r="I71" s="34">
        <v>8.6663769999999994E-3</v>
      </c>
      <c r="J71" s="34">
        <v>8.8770240000000007E-3</v>
      </c>
      <c r="K71" s="34">
        <v>1.0362615E-2</v>
      </c>
      <c r="L71" s="34">
        <v>1.1281629E-2</v>
      </c>
      <c r="M71" s="34">
        <v>1.2392092E-2</v>
      </c>
      <c r="N71" s="34">
        <v>1.6346380000000001E-2</v>
      </c>
      <c r="O71" s="34">
        <v>1.5578411E-2</v>
      </c>
      <c r="P71" s="34">
        <v>1.6494997000000001E-2</v>
      </c>
      <c r="Q71" s="34">
        <v>1.7786039E-2</v>
      </c>
      <c r="R71" s="34">
        <v>1.7839061E-2</v>
      </c>
      <c r="S71" s="34">
        <v>1.976729E-2</v>
      </c>
      <c r="T71" s="34">
        <v>2.0290664999999999E-2</v>
      </c>
      <c r="U71" s="34">
        <v>2.1164731999999999E-2</v>
      </c>
      <c r="V71" s="34">
        <v>2.286156E-2</v>
      </c>
      <c r="W71" s="34">
        <v>2.9200265E-2</v>
      </c>
      <c r="X71" s="34">
        <v>4.1391690000000002E-2</v>
      </c>
      <c r="Y71" s="34">
        <v>4.1152462000000001E-2</v>
      </c>
      <c r="Z71" s="34">
        <v>4.9201142000000003E-2</v>
      </c>
      <c r="AA71" s="34">
        <v>4.9063254000000001E-2</v>
      </c>
    </row>
    <row r="72" spans="1:27" s="30" customFormat="1" x14ac:dyDescent="0.35">
      <c r="A72" s="31" t="s">
        <v>122</v>
      </c>
      <c r="B72" s="31" t="s">
        <v>52</v>
      </c>
      <c r="C72" s="27">
        <v>59.441929999999999</v>
      </c>
      <c r="D72" s="27">
        <v>69.009093999999905</v>
      </c>
      <c r="E72" s="27">
        <v>145.13576</v>
      </c>
      <c r="F72" s="27">
        <v>213.42096000000001</v>
      </c>
      <c r="G72" s="27">
        <v>210.72682</v>
      </c>
      <c r="H72" s="27">
        <v>247.61786000000001</v>
      </c>
      <c r="I72" s="27">
        <v>264.86523</v>
      </c>
      <c r="J72" s="27">
        <v>278.50002999999998</v>
      </c>
      <c r="K72" s="27">
        <v>285.55579999999998</v>
      </c>
      <c r="L72" s="27">
        <v>289.91160000000002</v>
      </c>
      <c r="M72" s="27">
        <v>283.82934999999998</v>
      </c>
      <c r="N72" s="27">
        <v>323.31664999999998</v>
      </c>
      <c r="O72" s="27">
        <v>322.04455999999999</v>
      </c>
      <c r="P72" s="27">
        <v>325.82940000000002</v>
      </c>
      <c r="Q72" s="27">
        <v>367.79300000000001</v>
      </c>
      <c r="R72" s="27">
        <v>387.54593</v>
      </c>
      <c r="S72" s="27">
        <v>405.22232000000002</v>
      </c>
      <c r="T72" s="27">
        <v>413.882779999999</v>
      </c>
      <c r="U72" s="27">
        <v>441.82326999999998</v>
      </c>
      <c r="V72" s="27">
        <v>427.43056999999999</v>
      </c>
      <c r="W72" s="27">
        <v>463.0831</v>
      </c>
      <c r="X72" s="27">
        <v>473.54415999999998</v>
      </c>
      <c r="Y72" s="27">
        <v>460.26992999999999</v>
      </c>
      <c r="Z72" s="27">
        <v>475.97820000000002</v>
      </c>
      <c r="AA72" s="27">
        <v>514.17309999999998</v>
      </c>
    </row>
    <row r="73" spans="1:27" s="30" customFormat="1" x14ac:dyDescent="0.35">
      <c r="A73" s="38" t="s">
        <v>127</v>
      </c>
      <c r="B73" s="38"/>
      <c r="C73" s="35">
        <v>12570.755419761241</v>
      </c>
      <c r="D73" s="35">
        <v>12812.178563337882</v>
      </c>
      <c r="E73" s="35">
        <v>12058.975243070345</v>
      </c>
      <c r="F73" s="35">
        <v>12118.293126395723</v>
      </c>
      <c r="G73" s="35">
        <v>11286.317059102466</v>
      </c>
      <c r="H73" s="35">
        <v>12323.208922434947</v>
      </c>
      <c r="I73" s="35">
        <v>13424.428529230649</v>
      </c>
      <c r="J73" s="35">
        <v>13410.038820389018</v>
      </c>
      <c r="K73" s="35">
        <v>14553.883710804594</v>
      </c>
      <c r="L73" s="35">
        <v>14968.138439455359</v>
      </c>
      <c r="M73" s="35">
        <v>14742.847515075935</v>
      </c>
      <c r="N73" s="35">
        <v>14397.964763553149</v>
      </c>
      <c r="O73" s="35">
        <v>14465.796571994144</v>
      </c>
      <c r="P73" s="35">
        <v>13735.235574436629</v>
      </c>
      <c r="Q73" s="35">
        <v>14477.084913155926</v>
      </c>
      <c r="R73" s="35">
        <v>14175.023378144417</v>
      </c>
      <c r="S73" s="35">
        <v>14220.163013742464</v>
      </c>
      <c r="T73" s="35">
        <v>14919.763925855579</v>
      </c>
      <c r="U73" s="35">
        <v>13956.208710067</v>
      </c>
      <c r="V73" s="35">
        <v>13774.90116054966</v>
      </c>
      <c r="W73" s="35">
        <v>13422.322964672367</v>
      </c>
      <c r="X73" s="35">
        <v>14814.385052443338</v>
      </c>
      <c r="Y73" s="35">
        <v>13803.99590291041</v>
      </c>
      <c r="Z73" s="35">
        <v>13963.699191384991</v>
      </c>
      <c r="AA73" s="35">
        <v>14016.260582789095</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0</v>
      </c>
      <c r="D78" s="34">
        <v>1.1816820999999999E-3</v>
      </c>
      <c r="E78" s="34">
        <v>1.7218539999999899E-3</v>
      </c>
      <c r="F78" s="34">
        <v>1.6926907E-3</v>
      </c>
      <c r="G78" s="34">
        <v>1.4998008E-3</v>
      </c>
      <c r="H78" s="34">
        <v>1.5064384000000001E-3</v>
      </c>
      <c r="I78" s="34">
        <v>1.5167645E-3</v>
      </c>
      <c r="J78" s="34">
        <v>1.87499E-3</v>
      </c>
      <c r="K78" s="34">
        <v>2.0384001999999902E-3</v>
      </c>
      <c r="L78" s="34">
        <v>2.5047708999999998E-3</v>
      </c>
      <c r="M78" s="34">
        <v>2.3145291000000001E-3</v>
      </c>
      <c r="N78" s="34">
        <v>2.6813304999999902E-3</v>
      </c>
      <c r="O78" s="34">
        <v>2.7440341999999999E-3</v>
      </c>
      <c r="P78" s="34">
        <v>2.5717835E-3</v>
      </c>
      <c r="Q78" s="34">
        <v>2.4724679999999998E-3</v>
      </c>
      <c r="R78" s="34">
        <v>2.4633694000000001E-3</v>
      </c>
      <c r="S78" s="34">
        <v>2.5690362999999999E-3</v>
      </c>
      <c r="T78" s="34">
        <v>2.5248889999999898E-3</v>
      </c>
      <c r="U78" s="34">
        <v>2.7806921999999901E-3</v>
      </c>
      <c r="V78" s="34">
        <v>2.667862E-3</v>
      </c>
      <c r="W78" s="34">
        <v>2.7417696999999901E-3</v>
      </c>
      <c r="X78" s="34">
        <v>2.8049117E-3</v>
      </c>
      <c r="Y78" s="34">
        <v>2.8959252000000002E-3</v>
      </c>
      <c r="Z78" s="34">
        <v>2.8426139999999998E-3</v>
      </c>
      <c r="AA78" s="34">
        <v>2.8245973E-3</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2.5442181999999988E-3</v>
      </c>
      <c r="D80" s="34">
        <v>9.1684940999999908E-4</v>
      </c>
      <c r="E80" s="34">
        <v>1.54809066E-3</v>
      </c>
      <c r="F80" s="34">
        <v>1.47298988E-3</v>
      </c>
      <c r="G80" s="34">
        <v>9.7112883000000007E-4</v>
      </c>
      <c r="H80" s="34">
        <v>9.8681635999999808E-4</v>
      </c>
      <c r="I80" s="34">
        <v>1.012389849999999E-3</v>
      </c>
      <c r="J80" s="34">
        <v>1.35305417E-3</v>
      </c>
      <c r="K80" s="34">
        <v>1.4353850400000002E-3</v>
      </c>
      <c r="L80" s="34">
        <v>1.9061703399999999E-3</v>
      </c>
      <c r="M80" s="34">
        <v>1.5277133499999999E-3</v>
      </c>
      <c r="N80" s="34">
        <v>2.0927574699999988E-3</v>
      </c>
      <c r="O80" s="34">
        <v>2.3451162E-3</v>
      </c>
      <c r="P80" s="34">
        <v>1.9670735399999993E-3</v>
      </c>
      <c r="Q80" s="34">
        <v>0.80122835260000003</v>
      </c>
      <c r="R80" s="34">
        <v>0.1405843752</v>
      </c>
      <c r="S80" s="34">
        <v>1.8303104858699999</v>
      </c>
      <c r="T80" s="34">
        <v>0.81599101929999984</v>
      </c>
      <c r="U80" s="34">
        <v>5.2118585923400005</v>
      </c>
      <c r="V80" s="34">
        <v>5.9761733503000007</v>
      </c>
      <c r="W80" s="34">
        <v>10.70816456236</v>
      </c>
      <c r="X80" s="34">
        <v>6.7967416709000004</v>
      </c>
      <c r="Y80" s="34">
        <v>23.7653626273</v>
      </c>
      <c r="Z80" s="34">
        <v>20.283896124830001</v>
      </c>
      <c r="AA80" s="34">
        <v>15.4482303581</v>
      </c>
    </row>
    <row r="81" spans="1:27" s="30" customFormat="1" x14ac:dyDescent="0.35">
      <c r="A81" s="31" t="s">
        <v>123</v>
      </c>
      <c r="B81" s="31" t="s">
        <v>62</v>
      </c>
      <c r="C81" s="34">
        <v>7155.6981992999981</v>
      </c>
      <c r="D81" s="34">
        <v>10809.64099</v>
      </c>
      <c r="E81" s="34">
        <v>8047.0007865999869</v>
      </c>
      <c r="F81" s="34">
        <v>8196.3723568999994</v>
      </c>
      <c r="G81" s="34">
        <v>9839.6438439999984</v>
      </c>
      <c r="H81" s="34">
        <v>8941.8115365999984</v>
      </c>
      <c r="I81" s="34">
        <v>9011.8549395000009</v>
      </c>
      <c r="J81" s="34">
        <v>9947.4711199999983</v>
      </c>
      <c r="K81" s="34">
        <v>8866.0944600000003</v>
      </c>
      <c r="L81" s="34">
        <v>7115.8856859999978</v>
      </c>
      <c r="M81" s="34">
        <v>10834.603014999997</v>
      </c>
      <c r="N81" s="34">
        <v>7964.1016559999944</v>
      </c>
      <c r="O81" s="34">
        <v>8150.6852099999987</v>
      </c>
      <c r="P81" s="34">
        <v>9784.7628469999963</v>
      </c>
      <c r="Q81" s="34">
        <v>8940.5174549999974</v>
      </c>
      <c r="R81" s="34">
        <v>8908.7035299999989</v>
      </c>
      <c r="S81" s="34">
        <v>9891.8849699999992</v>
      </c>
      <c r="T81" s="34">
        <v>8816.5206199999993</v>
      </c>
      <c r="U81" s="34">
        <v>7126.3974099999878</v>
      </c>
      <c r="V81" s="34">
        <v>10689.282080000001</v>
      </c>
      <c r="W81" s="34">
        <v>7919.4880499999999</v>
      </c>
      <c r="X81" s="34">
        <v>8104.9978099999962</v>
      </c>
      <c r="Y81" s="34">
        <v>9779.9056400000009</v>
      </c>
      <c r="Z81" s="34">
        <v>8842.0028349999993</v>
      </c>
      <c r="AA81" s="34">
        <v>8858.6739799999978</v>
      </c>
    </row>
    <row r="82" spans="1:27" s="30" customFormat="1" x14ac:dyDescent="0.35">
      <c r="A82" s="31" t="s">
        <v>123</v>
      </c>
      <c r="B82" s="31" t="s">
        <v>66</v>
      </c>
      <c r="C82" s="34">
        <v>1795.6743200000001</v>
      </c>
      <c r="D82" s="34">
        <v>2609.4486988416993</v>
      </c>
      <c r="E82" s="34">
        <v>4326.0721539690003</v>
      </c>
      <c r="F82" s="34">
        <v>4306.574385252</v>
      </c>
      <c r="G82" s="34">
        <v>3736.4566289029985</v>
      </c>
      <c r="H82" s="34">
        <v>4197.1306984599996</v>
      </c>
      <c r="I82" s="34">
        <v>4113.0415337140003</v>
      </c>
      <c r="J82" s="34">
        <v>5744.3451241149987</v>
      </c>
      <c r="K82" s="34">
        <v>6456.6109030050002</v>
      </c>
      <c r="L82" s="34">
        <v>7473.1324334169985</v>
      </c>
      <c r="M82" s="34">
        <v>7704.012062157999</v>
      </c>
      <c r="N82" s="34">
        <v>7912.0090629369988</v>
      </c>
      <c r="O82" s="34">
        <v>8232.0882240279989</v>
      </c>
      <c r="P82" s="34">
        <v>8787.6324341259988</v>
      </c>
      <c r="Q82" s="34">
        <v>9338.4656435959878</v>
      </c>
      <c r="R82" s="34">
        <v>9695.5011469259971</v>
      </c>
      <c r="S82" s="34">
        <v>8684.5798101500004</v>
      </c>
      <c r="T82" s="34">
        <v>8638.5133428469999</v>
      </c>
      <c r="U82" s="34">
        <v>8214.4354726599995</v>
      </c>
      <c r="V82" s="34">
        <v>7787.8432522639987</v>
      </c>
      <c r="W82" s="34">
        <v>8433.8070642420007</v>
      </c>
      <c r="X82" s="34">
        <v>8119.8935751400004</v>
      </c>
      <c r="Y82" s="34">
        <v>8717.9564249600007</v>
      </c>
      <c r="Z82" s="34">
        <v>8168.8261723299993</v>
      </c>
      <c r="AA82" s="34">
        <v>9105.6661878769992</v>
      </c>
    </row>
    <row r="83" spans="1:27" s="30" customFormat="1" x14ac:dyDescent="0.35">
      <c r="A83" s="31" t="s">
        <v>123</v>
      </c>
      <c r="B83" s="31" t="s">
        <v>65</v>
      </c>
      <c r="C83" s="34">
        <v>1.3922631E-3</v>
      </c>
      <c r="D83" s="34">
        <v>8.3032399999999904E-4</v>
      </c>
      <c r="E83" s="34">
        <v>1.1925099000000001E-3</v>
      </c>
      <c r="F83" s="34">
        <v>1.1913129E-3</v>
      </c>
      <c r="G83" s="34">
        <v>7.4852374000000004E-4</v>
      </c>
      <c r="H83" s="34">
        <v>7.1096661999999998E-3</v>
      </c>
      <c r="I83" s="34">
        <v>7.0959096999999999E-3</v>
      </c>
      <c r="J83" s="34">
        <v>8.3922730000000004E-3</v>
      </c>
      <c r="K83" s="34">
        <v>8.9572929999999999E-3</v>
      </c>
      <c r="L83" s="34">
        <v>9.0624659999999999E-3</v>
      </c>
      <c r="M83" s="34">
        <v>8.1514299999999994E-3</v>
      </c>
      <c r="N83" s="34">
        <v>0.14505999</v>
      </c>
      <c r="O83" s="34">
        <v>0.14817159999999999</v>
      </c>
      <c r="P83" s="34">
        <v>0.13538802999999999</v>
      </c>
      <c r="Q83" s="34">
        <v>0.14266707000000001</v>
      </c>
      <c r="R83" s="34">
        <v>0.13603899</v>
      </c>
      <c r="S83" s="34">
        <v>283.49059999999997</v>
      </c>
      <c r="T83" s="34">
        <v>300.83550000000002</v>
      </c>
      <c r="U83" s="34">
        <v>294.075929999999</v>
      </c>
      <c r="V83" s="34">
        <v>285.15674000000001</v>
      </c>
      <c r="W83" s="34">
        <v>289.99810000000002</v>
      </c>
      <c r="X83" s="34">
        <v>291.22537</v>
      </c>
      <c r="Y83" s="34">
        <v>268.71057000000002</v>
      </c>
      <c r="Z83" s="34">
        <v>283.01530000000002</v>
      </c>
      <c r="AA83" s="34">
        <v>272.843379999999</v>
      </c>
    </row>
    <row r="84" spans="1:27" s="30" customFormat="1" x14ac:dyDescent="0.35">
      <c r="A84" s="31" t="s">
        <v>123</v>
      </c>
      <c r="B84" s="31" t="s">
        <v>34</v>
      </c>
      <c r="C84" s="34">
        <v>1.9997726000000001E-3</v>
      </c>
      <c r="D84" s="34">
        <v>4.0145703E-3</v>
      </c>
      <c r="E84" s="34">
        <v>3.2509651999999998E-3</v>
      </c>
      <c r="F84" s="34">
        <v>3.4971258000000001E-3</v>
      </c>
      <c r="G84" s="34">
        <v>5.3219729999999998E-3</v>
      </c>
      <c r="H84" s="34">
        <v>2.4640935999999999E-2</v>
      </c>
      <c r="I84" s="34">
        <v>2.6556732E-2</v>
      </c>
      <c r="J84" s="34">
        <v>4.2489625999999898E-2</v>
      </c>
      <c r="K84" s="34">
        <v>3.9931025000000002E-2</v>
      </c>
      <c r="L84" s="34">
        <v>3.9669945999999998E-2</v>
      </c>
      <c r="M84" s="34">
        <v>6.090243E-2</v>
      </c>
      <c r="N84" s="34">
        <v>4.6285976E-2</v>
      </c>
      <c r="O84" s="34">
        <v>4.187126E-2</v>
      </c>
      <c r="P84" s="34">
        <v>5.4361979999999997E-2</v>
      </c>
      <c r="Q84" s="34">
        <v>6.0222110000000002E-2</v>
      </c>
      <c r="R84" s="34">
        <v>6.0191824999999997E-2</v>
      </c>
      <c r="S84" s="34">
        <v>5.8121647999999998E-2</v>
      </c>
      <c r="T84" s="34">
        <v>6.1418972999999898E-2</v>
      </c>
      <c r="U84" s="34">
        <v>6.0676699999999903E-2</v>
      </c>
      <c r="V84" s="34">
        <v>7.8564850000000006E-2</v>
      </c>
      <c r="W84" s="34">
        <v>6.4284510000000003E-2</v>
      </c>
      <c r="X84" s="34">
        <v>6.2102124000000002E-2</v>
      </c>
      <c r="Y84" s="34">
        <v>7.1009660000000002E-2</v>
      </c>
      <c r="Z84" s="34">
        <v>7.8410049999999995E-2</v>
      </c>
      <c r="AA84" s="34">
        <v>7.7597780000000005E-2</v>
      </c>
    </row>
    <row r="85" spans="1:27" s="30" customFormat="1" x14ac:dyDescent="0.35">
      <c r="A85" s="31" t="s">
        <v>123</v>
      </c>
      <c r="B85" s="31" t="s">
        <v>70</v>
      </c>
      <c r="C85" s="34">
        <v>0</v>
      </c>
      <c r="D85" s="34">
        <v>0</v>
      </c>
      <c r="E85" s="34">
        <v>0</v>
      </c>
      <c r="F85" s="34">
        <v>5.3688627999999997E-3</v>
      </c>
      <c r="G85" s="34">
        <v>9.1892999999999992E-3</v>
      </c>
      <c r="H85" s="34">
        <v>9.5169169999999997E-3</v>
      </c>
      <c r="I85" s="34">
        <v>1.0231400999999999E-2</v>
      </c>
      <c r="J85" s="34">
        <v>2.0161123999999999E-2</v>
      </c>
      <c r="K85" s="34">
        <v>2.4783277999999999E-2</v>
      </c>
      <c r="L85" s="34">
        <v>329.71355999999997</v>
      </c>
      <c r="M85" s="34">
        <v>371.20636000000002</v>
      </c>
      <c r="N85" s="34">
        <v>352.84609999999998</v>
      </c>
      <c r="O85" s="34">
        <v>328.52764999999999</v>
      </c>
      <c r="P85" s="34">
        <v>380.04984000000002</v>
      </c>
      <c r="Q85" s="34">
        <v>424.98773</v>
      </c>
      <c r="R85" s="34">
        <v>425.97410000000002</v>
      </c>
      <c r="S85" s="34">
        <v>463.89697000000001</v>
      </c>
      <c r="T85" s="34">
        <v>424.937379999999</v>
      </c>
      <c r="U85" s="34">
        <v>455.90047999999899</v>
      </c>
      <c r="V85" s="34">
        <v>315.837999999999</v>
      </c>
      <c r="W85" s="34">
        <v>408.58440000000002</v>
      </c>
      <c r="X85" s="34">
        <v>414.89987000000002</v>
      </c>
      <c r="Y85" s="34">
        <v>328.90661999999998</v>
      </c>
      <c r="Z85" s="34">
        <v>314.26175000000001</v>
      </c>
      <c r="AA85" s="34">
        <v>389.567779999999</v>
      </c>
    </row>
    <row r="86" spans="1:27" s="30" customFormat="1" x14ac:dyDescent="0.35">
      <c r="A86" s="31" t="s">
        <v>123</v>
      </c>
      <c r="B86" s="31" t="s">
        <v>52</v>
      </c>
      <c r="C86" s="27">
        <v>0.56651114999999996</v>
      </c>
      <c r="D86" s="27">
        <v>0.34958273000000001</v>
      </c>
      <c r="E86" s="27">
        <v>11.552436</v>
      </c>
      <c r="F86" s="27">
        <v>14.92614</v>
      </c>
      <c r="G86" s="27">
        <v>0.54564637000000005</v>
      </c>
      <c r="H86" s="27">
        <v>1.3313111</v>
      </c>
      <c r="I86" s="27">
        <v>0.94425296999999997</v>
      </c>
      <c r="J86" s="27">
        <v>41.143999999999998</v>
      </c>
      <c r="K86" s="27">
        <v>37.765945000000002</v>
      </c>
      <c r="L86" s="27">
        <v>40.944546000000003</v>
      </c>
      <c r="M86" s="27">
        <v>52.328014000000003</v>
      </c>
      <c r="N86" s="27">
        <v>50.472045999999999</v>
      </c>
      <c r="O86" s="27">
        <v>44.018566</v>
      </c>
      <c r="P86" s="27">
        <v>55.581389999999999</v>
      </c>
      <c r="Q86" s="27">
        <v>59.806835</v>
      </c>
      <c r="R86" s="27">
        <v>61.060253000000003</v>
      </c>
      <c r="S86" s="27">
        <v>75.035880000000006</v>
      </c>
      <c r="T86" s="27">
        <v>72.288340000000005</v>
      </c>
      <c r="U86" s="27">
        <v>83.087500000000006</v>
      </c>
      <c r="V86" s="27">
        <v>67.727219999999903</v>
      </c>
      <c r="W86" s="27">
        <v>81.954543999999999</v>
      </c>
      <c r="X86" s="27">
        <v>83.822463999999997</v>
      </c>
      <c r="Y86" s="27">
        <v>73.961159999999893</v>
      </c>
      <c r="Z86" s="27">
        <v>82.119095000000002</v>
      </c>
      <c r="AA86" s="27">
        <v>90.626350000000002</v>
      </c>
    </row>
    <row r="87" spans="1:27" s="30" customFormat="1" x14ac:dyDescent="0.35">
      <c r="A87" s="38" t="s">
        <v>127</v>
      </c>
      <c r="B87" s="38"/>
      <c r="C87" s="35">
        <v>8951.3764557812974</v>
      </c>
      <c r="D87" s="35">
        <v>13419.092617697208</v>
      </c>
      <c r="E87" s="35">
        <v>12373.077403023548</v>
      </c>
      <c r="F87" s="35">
        <v>12502.951099145479</v>
      </c>
      <c r="G87" s="35">
        <v>13576.103692356368</v>
      </c>
      <c r="H87" s="35">
        <v>13138.951837980958</v>
      </c>
      <c r="I87" s="35">
        <v>13124.90609827805</v>
      </c>
      <c r="J87" s="35">
        <v>15691.827864432167</v>
      </c>
      <c r="K87" s="35">
        <v>15322.717794083239</v>
      </c>
      <c r="L87" s="35">
        <v>14589.031592824238</v>
      </c>
      <c r="M87" s="35">
        <v>18538.627070830447</v>
      </c>
      <c r="N87" s="35">
        <v>15876.260553014963</v>
      </c>
      <c r="O87" s="35">
        <v>16382.926694778396</v>
      </c>
      <c r="P87" s="35">
        <v>18572.535208013036</v>
      </c>
      <c r="Q87" s="35">
        <v>18279.929466486585</v>
      </c>
      <c r="R87" s="35">
        <v>18604.483763660595</v>
      </c>
      <c r="S87" s="35">
        <v>18861.788259672172</v>
      </c>
      <c r="T87" s="35">
        <v>17756.687978755301</v>
      </c>
      <c r="U87" s="35">
        <v>15640.123451944526</v>
      </c>
      <c r="V87" s="35">
        <v>18768.260913476297</v>
      </c>
      <c r="W87" s="35">
        <v>16654.00412057406</v>
      </c>
      <c r="X87" s="35">
        <v>16522.916301722595</v>
      </c>
      <c r="Y87" s="35">
        <v>18790.340893512501</v>
      </c>
      <c r="Z87" s="35">
        <v>17314.131046068829</v>
      </c>
      <c r="AA87" s="35">
        <v>18252.634602832397</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76.171486763899878</v>
      </c>
      <c r="D92" s="34">
        <v>168.64141394779998</v>
      </c>
      <c r="E92" s="34">
        <v>185.53937750719979</v>
      </c>
      <c r="F92" s="34">
        <v>188.82715363209999</v>
      </c>
      <c r="G92" s="34">
        <v>189.14686199120001</v>
      </c>
      <c r="H92" s="34">
        <v>6894.9060942100004</v>
      </c>
      <c r="I92" s="34">
        <v>8664.1717554440002</v>
      </c>
      <c r="J92" s="34">
        <v>8595.7159857499992</v>
      </c>
      <c r="K92" s="34">
        <v>8438.9476771400005</v>
      </c>
      <c r="L92" s="34">
        <v>8445.6491199869979</v>
      </c>
      <c r="M92" s="34">
        <v>8285.699218619</v>
      </c>
      <c r="N92" s="34">
        <v>8783.4510315560019</v>
      </c>
      <c r="O92" s="34">
        <v>8278.2149840829989</v>
      </c>
      <c r="P92" s="34">
        <v>8072.5791929750003</v>
      </c>
      <c r="Q92" s="34">
        <v>9024.0000115000003</v>
      </c>
      <c r="R92" s="34">
        <v>9175.836182594001</v>
      </c>
      <c r="S92" s="34">
        <v>8725.1178690659999</v>
      </c>
      <c r="T92" s="34">
        <v>8679.4355671400008</v>
      </c>
      <c r="U92" s="34">
        <v>8971.7996132999997</v>
      </c>
      <c r="V92" s="34">
        <v>8672.2987441299992</v>
      </c>
      <c r="W92" s="34">
        <v>9073.6437623299989</v>
      </c>
      <c r="X92" s="34">
        <v>8906.3957327700009</v>
      </c>
      <c r="Y92" s="34">
        <v>8614.0667779699997</v>
      </c>
      <c r="Z92" s="34">
        <v>8905.1742547100002</v>
      </c>
      <c r="AA92" s="34">
        <v>9266.5476855900015</v>
      </c>
    </row>
    <row r="93" spans="1:27" collapsed="1" x14ac:dyDescent="0.35">
      <c r="A93" s="31" t="s">
        <v>38</v>
      </c>
      <c r="B93" s="31" t="s">
        <v>113</v>
      </c>
      <c r="C93" s="34">
        <v>99.4158821999998</v>
      </c>
      <c r="D93" s="34">
        <v>1582.816086</v>
      </c>
      <c r="E93" s="34">
        <v>1842.0654500000001</v>
      </c>
      <c r="F93" s="34">
        <v>1935.6888275783988</v>
      </c>
      <c r="G93" s="34">
        <v>5531.1104133741992</v>
      </c>
      <c r="H93" s="34">
        <v>7685.467892609001</v>
      </c>
      <c r="I93" s="34">
        <v>7740.730289131001</v>
      </c>
      <c r="J93" s="34">
        <v>8176.4405115930003</v>
      </c>
      <c r="K93" s="34">
        <v>7800.1393423740001</v>
      </c>
      <c r="L93" s="34">
        <v>7846.0731670799996</v>
      </c>
      <c r="M93" s="34">
        <v>8096.5746115860011</v>
      </c>
      <c r="N93" s="34">
        <v>10507.176350829999</v>
      </c>
      <c r="O93" s="34">
        <v>9346.3786403609993</v>
      </c>
      <c r="P93" s="34">
        <v>9235.2907691859982</v>
      </c>
      <c r="Q93" s="34">
        <v>11317.952011012001</v>
      </c>
      <c r="R93" s="34">
        <v>11386.442371211997</v>
      </c>
      <c r="S93" s="34">
        <v>16743.829351550001</v>
      </c>
      <c r="T93" s="34">
        <v>15672.019274418999</v>
      </c>
      <c r="U93" s="34">
        <v>16088.321216046001</v>
      </c>
      <c r="V93" s="34">
        <v>14855.444872349</v>
      </c>
      <c r="W93" s="34">
        <v>20198.809011144</v>
      </c>
      <c r="X93" s="34">
        <v>21392.242800374999</v>
      </c>
      <c r="Y93" s="34">
        <v>18248.642147835002</v>
      </c>
      <c r="Z93" s="34">
        <v>19274.092231205996</v>
      </c>
      <c r="AA93" s="34">
        <v>20248.557076376001</v>
      </c>
    </row>
    <row r="94" spans="1:27" x14ac:dyDescent="0.35">
      <c r="A94" s="31" t="s">
        <v>38</v>
      </c>
      <c r="B94" s="31" t="s">
        <v>72</v>
      </c>
      <c r="C94" s="34">
        <v>277.83108059999995</v>
      </c>
      <c r="D94" s="34">
        <v>505.41365585999893</v>
      </c>
      <c r="E94" s="34">
        <v>1077.579774699999</v>
      </c>
      <c r="F94" s="34">
        <v>1762.9114993999999</v>
      </c>
      <c r="G94" s="34">
        <v>1947.8740921399999</v>
      </c>
      <c r="H94" s="34">
        <v>2358.9784891999998</v>
      </c>
      <c r="I94" s="34">
        <v>2529.7972285699998</v>
      </c>
      <c r="J94" s="34">
        <v>2730.1133110000001</v>
      </c>
      <c r="K94" s="34">
        <v>2844.6941825000004</v>
      </c>
      <c r="L94" s="34">
        <v>2901.5722809999997</v>
      </c>
      <c r="M94" s="34">
        <v>3010.8844186999995</v>
      </c>
      <c r="N94" s="34">
        <v>3270.0144359999999</v>
      </c>
      <c r="O94" s="34">
        <v>3273.3904879999996</v>
      </c>
      <c r="P94" s="34">
        <v>3379.2082419999992</v>
      </c>
      <c r="Q94" s="34">
        <v>3730.8945279999989</v>
      </c>
      <c r="R94" s="34">
        <v>3959.8003949999998</v>
      </c>
      <c r="S94" s="34">
        <v>4017.0968830000002</v>
      </c>
      <c r="T94" s="34">
        <v>4201.0196429999996</v>
      </c>
      <c r="U94" s="34">
        <v>4463.5507770000004</v>
      </c>
      <c r="V94" s="34">
        <v>4556.7221979999995</v>
      </c>
      <c r="W94" s="34">
        <v>4777.7571299999991</v>
      </c>
      <c r="X94" s="34">
        <v>4928.9846579999985</v>
      </c>
      <c r="Y94" s="34">
        <v>4886.0078510000003</v>
      </c>
      <c r="Z94" s="34">
        <v>5241.1632549999995</v>
      </c>
      <c r="AA94" s="34">
        <v>5587.4472119999991</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1.5110881699999992E-2</v>
      </c>
      <c r="D97" s="34">
        <v>1.8637934000000002E-2</v>
      </c>
      <c r="E97" s="34">
        <v>2.1987032699999978E-2</v>
      </c>
      <c r="F97" s="34">
        <v>2.4254037299999996E-2</v>
      </c>
      <c r="G97" s="34">
        <v>2.5430755200000002E-2</v>
      </c>
      <c r="H97" s="34">
        <v>2711.439275405</v>
      </c>
      <c r="I97" s="34">
        <v>4289.0910553799995</v>
      </c>
      <c r="J97" s="34">
        <v>4236.649308516</v>
      </c>
      <c r="K97" s="34">
        <v>4034.2605687999999</v>
      </c>
      <c r="L97" s="34">
        <v>4122.3731962539987</v>
      </c>
      <c r="M97" s="34">
        <v>4192.5859592749994</v>
      </c>
      <c r="N97" s="34">
        <v>4340.0362755340002</v>
      </c>
      <c r="O97" s="34">
        <v>4161.2275237599988</v>
      </c>
      <c r="P97" s="34">
        <v>4072.8811038750005</v>
      </c>
      <c r="Q97" s="34">
        <v>4491.9312977299996</v>
      </c>
      <c r="R97" s="34">
        <v>4537.3823046039997</v>
      </c>
      <c r="S97" s="34">
        <v>4318.5091977000002</v>
      </c>
      <c r="T97" s="34">
        <v>4231.3563460400001</v>
      </c>
      <c r="U97" s="34">
        <v>4432.0042889200004</v>
      </c>
      <c r="V97" s="34">
        <v>4308.15130735</v>
      </c>
      <c r="W97" s="34">
        <v>4422.9265050199992</v>
      </c>
      <c r="X97" s="34">
        <v>4329.7310343400004</v>
      </c>
      <c r="Y97" s="34">
        <v>4263.7837624899994</v>
      </c>
      <c r="Z97" s="34">
        <v>4445.1635229499998</v>
      </c>
      <c r="AA97" s="34">
        <v>4600.4325468400002</v>
      </c>
    </row>
    <row r="98" spans="1:27" x14ac:dyDescent="0.35">
      <c r="A98" s="31" t="s">
        <v>119</v>
      </c>
      <c r="B98" s="31" t="s">
        <v>113</v>
      </c>
      <c r="C98" s="34">
        <v>61.150047199999904</v>
      </c>
      <c r="D98" s="34">
        <v>963.38444600000003</v>
      </c>
      <c r="E98" s="34">
        <v>1106.6623099999999</v>
      </c>
      <c r="F98" s="34">
        <v>1237.900088981999</v>
      </c>
      <c r="G98" s="34">
        <v>4780.3866993596994</v>
      </c>
      <c r="H98" s="34">
        <v>7105.0979293965001</v>
      </c>
      <c r="I98" s="34">
        <v>7149.289571792001</v>
      </c>
      <c r="J98" s="34">
        <v>7546.7553903730004</v>
      </c>
      <c r="K98" s="34">
        <v>7144.5467167779998</v>
      </c>
      <c r="L98" s="34">
        <v>6713.3254272799995</v>
      </c>
      <c r="M98" s="34">
        <v>7057.3756992810004</v>
      </c>
      <c r="N98" s="34">
        <v>8484.0499004000012</v>
      </c>
      <c r="O98" s="34">
        <v>7417.7937547479987</v>
      </c>
      <c r="P98" s="34">
        <v>7470.0860967299996</v>
      </c>
      <c r="Q98" s="34">
        <v>9239.091036201</v>
      </c>
      <c r="R98" s="34">
        <v>9352.7798359949975</v>
      </c>
      <c r="S98" s="34">
        <v>12136.852035092001</v>
      </c>
      <c r="T98" s="34">
        <v>11087.924818072999</v>
      </c>
      <c r="U98" s="34">
        <v>11346.450209930999</v>
      </c>
      <c r="V98" s="34">
        <v>10006.156525971999</v>
      </c>
      <c r="W98" s="34">
        <v>11081.930517514</v>
      </c>
      <c r="X98" s="34">
        <v>11525.801331595001</v>
      </c>
      <c r="Y98" s="34">
        <v>9642.5486426300013</v>
      </c>
      <c r="Z98" s="34">
        <v>10121.95540173</v>
      </c>
      <c r="AA98" s="34">
        <v>10775.389986609998</v>
      </c>
    </row>
    <row r="99" spans="1:27" x14ac:dyDescent="0.35">
      <c r="A99" s="31" t="s">
        <v>119</v>
      </c>
      <c r="B99" s="31" t="s">
        <v>72</v>
      </c>
      <c r="C99" s="34">
        <v>71.623613899999981</v>
      </c>
      <c r="D99" s="34">
        <v>176.7846878</v>
      </c>
      <c r="E99" s="34">
        <v>395.47110670000001</v>
      </c>
      <c r="F99" s="34">
        <v>654.01707239999996</v>
      </c>
      <c r="G99" s="34">
        <v>755.8707993999999</v>
      </c>
      <c r="H99" s="34">
        <v>994.28449099999989</v>
      </c>
      <c r="I99" s="34">
        <v>1064.428643</v>
      </c>
      <c r="J99" s="34">
        <v>1126.406759</v>
      </c>
      <c r="K99" s="34">
        <v>1161.2791195</v>
      </c>
      <c r="L99" s="34">
        <v>1202.5936149999998</v>
      </c>
      <c r="M99" s="34">
        <v>1258.4741237000001</v>
      </c>
      <c r="N99" s="34">
        <v>1366.9223959999999</v>
      </c>
      <c r="O99" s="34">
        <v>1388.6194929999999</v>
      </c>
      <c r="P99" s="34">
        <v>1373.6439319999999</v>
      </c>
      <c r="Q99" s="34">
        <v>1506.8724830000001</v>
      </c>
      <c r="R99" s="34">
        <v>1587.9778249999999</v>
      </c>
      <c r="S99" s="34">
        <v>1609.529153</v>
      </c>
      <c r="T99" s="34">
        <v>1672.3356229999999</v>
      </c>
      <c r="U99" s="34">
        <v>1763.2219170000001</v>
      </c>
      <c r="V99" s="34">
        <v>1861.805893</v>
      </c>
      <c r="W99" s="34">
        <v>1882.7277599999991</v>
      </c>
      <c r="X99" s="34">
        <v>1946.766593999999</v>
      </c>
      <c r="Y99" s="34">
        <v>1922.1932109999998</v>
      </c>
      <c r="Z99" s="34">
        <v>2102.509325</v>
      </c>
      <c r="AA99" s="34">
        <v>2175.9055619999999</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14.562690433</v>
      </c>
      <c r="D102" s="34">
        <v>71.482109018200006</v>
      </c>
      <c r="E102" s="34">
        <v>83.874934282999888</v>
      </c>
      <c r="F102" s="34">
        <v>80.168728006999999</v>
      </c>
      <c r="G102" s="34">
        <v>88.304836268000003</v>
      </c>
      <c r="H102" s="34">
        <v>2137.6363073999996</v>
      </c>
      <c r="I102" s="34">
        <v>2209.4342916000001</v>
      </c>
      <c r="J102" s="34">
        <v>2065.8598127</v>
      </c>
      <c r="K102" s="34">
        <v>2197.6431307999997</v>
      </c>
      <c r="L102" s="34">
        <v>2216.8126207999999</v>
      </c>
      <c r="M102" s="34">
        <v>2121.8029592000003</v>
      </c>
      <c r="N102" s="34">
        <v>2353.3395401000002</v>
      </c>
      <c r="O102" s="34">
        <v>2237.6293919999998</v>
      </c>
      <c r="P102" s="34">
        <v>2046.6516251999999</v>
      </c>
      <c r="Q102" s="34">
        <v>2333.4083782000002</v>
      </c>
      <c r="R102" s="34">
        <v>2359.492244</v>
      </c>
      <c r="S102" s="34">
        <v>2135.3542487999998</v>
      </c>
      <c r="T102" s="34">
        <v>2274.4321593</v>
      </c>
      <c r="U102" s="34">
        <v>2313.5593699999999</v>
      </c>
      <c r="V102" s="34">
        <v>2432.9634525999995</v>
      </c>
      <c r="W102" s="34">
        <v>2439.8265900000001</v>
      </c>
      <c r="X102" s="34">
        <v>2431.1059178999999</v>
      </c>
      <c r="Y102" s="34">
        <v>2310.1944644</v>
      </c>
      <c r="Z102" s="34">
        <v>2349.9074977</v>
      </c>
      <c r="AA102" s="34">
        <v>2393.6898070000002</v>
      </c>
    </row>
    <row r="103" spans="1:27" x14ac:dyDescent="0.35">
      <c r="A103" s="31" t="s">
        <v>120</v>
      </c>
      <c r="B103" s="31" t="s">
        <v>113</v>
      </c>
      <c r="C103" s="34">
        <v>38.265834999999903</v>
      </c>
      <c r="D103" s="34">
        <v>619.43164000000002</v>
      </c>
      <c r="E103" s="34">
        <v>735.40314000000001</v>
      </c>
      <c r="F103" s="34">
        <v>697.76184397700001</v>
      </c>
      <c r="G103" s="34">
        <v>750.689003576</v>
      </c>
      <c r="H103" s="34">
        <v>580.32648209599995</v>
      </c>
      <c r="I103" s="34">
        <v>591.36682591299996</v>
      </c>
      <c r="J103" s="34">
        <v>629.59704127199996</v>
      </c>
      <c r="K103" s="34">
        <v>655.45881747399994</v>
      </c>
      <c r="L103" s="34">
        <v>720.48877970000001</v>
      </c>
      <c r="M103" s="34">
        <v>573.01594705999992</v>
      </c>
      <c r="N103" s="34">
        <v>1580.2516000000001</v>
      </c>
      <c r="O103" s="34">
        <v>1516.8395499999999</v>
      </c>
      <c r="P103" s="34">
        <v>1287.1694499999999</v>
      </c>
      <c r="Q103" s="34">
        <v>1544.6884300000002</v>
      </c>
      <c r="R103" s="34">
        <v>1495.1421</v>
      </c>
      <c r="S103" s="34">
        <v>4026.7578199999998</v>
      </c>
      <c r="T103" s="34">
        <v>4047.1647499999999</v>
      </c>
      <c r="U103" s="34">
        <v>4171.4801600000001</v>
      </c>
      <c r="V103" s="34">
        <v>4448.7583800000002</v>
      </c>
      <c r="W103" s="34">
        <v>6306.4703</v>
      </c>
      <c r="X103" s="34">
        <v>7119.6288999999997</v>
      </c>
      <c r="Y103" s="34">
        <v>6251.72048</v>
      </c>
      <c r="Z103" s="34">
        <v>6641.0464300000003</v>
      </c>
      <c r="AA103" s="34">
        <v>6660.21666</v>
      </c>
    </row>
    <row r="104" spans="1:27" x14ac:dyDescent="0.35">
      <c r="A104" s="31" t="s">
        <v>120</v>
      </c>
      <c r="B104" s="31" t="s">
        <v>72</v>
      </c>
      <c r="C104" s="34">
        <v>79.792389999999997</v>
      </c>
      <c r="D104" s="34">
        <v>126.727769999999</v>
      </c>
      <c r="E104" s="34">
        <v>261.914639999999</v>
      </c>
      <c r="F104" s="34">
        <v>433.60342000000003</v>
      </c>
      <c r="G104" s="34">
        <v>512.20600000000002</v>
      </c>
      <c r="H104" s="34">
        <v>553.88720000000001</v>
      </c>
      <c r="I104" s="34">
        <v>594.12080000000003</v>
      </c>
      <c r="J104" s="34">
        <v>607.08954000000006</v>
      </c>
      <c r="K104" s="34">
        <v>665.76130000000001</v>
      </c>
      <c r="L104" s="34">
        <v>691.64495999999997</v>
      </c>
      <c r="M104" s="34">
        <v>707.19420000000002</v>
      </c>
      <c r="N104" s="34">
        <v>781.01013</v>
      </c>
      <c r="O104" s="34">
        <v>794.36659999999995</v>
      </c>
      <c r="P104" s="34">
        <v>808.61565999999902</v>
      </c>
      <c r="Q104" s="34">
        <v>866.31536999999901</v>
      </c>
      <c r="R104" s="34">
        <v>938.06939999999997</v>
      </c>
      <c r="S104" s="34">
        <v>902.86590000000001</v>
      </c>
      <c r="T104" s="34">
        <v>991.07150000000001</v>
      </c>
      <c r="U104" s="34">
        <v>1059.8889999999999</v>
      </c>
      <c r="V104" s="34">
        <v>1130.4277</v>
      </c>
      <c r="W104" s="34">
        <v>1167.5634</v>
      </c>
      <c r="X104" s="34">
        <v>1233.0713000000001</v>
      </c>
      <c r="Y104" s="34">
        <v>1246.8738000000001</v>
      </c>
      <c r="Z104" s="34">
        <v>1299.1726000000001</v>
      </c>
      <c r="AA104" s="34">
        <v>1379.9292</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18.47379171239999</v>
      </c>
      <c r="D107" s="34">
        <v>35.278147681</v>
      </c>
      <c r="E107" s="34">
        <v>36.774921083999899</v>
      </c>
      <c r="F107" s="34">
        <v>38.958967494999996</v>
      </c>
      <c r="G107" s="34">
        <v>37.592850233</v>
      </c>
      <c r="H107" s="34">
        <v>826.08105699999999</v>
      </c>
      <c r="I107" s="34">
        <v>844.88998700000002</v>
      </c>
      <c r="J107" s="34">
        <v>926.60474599999998</v>
      </c>
      <c r="K107" s="34">
        <v>870.378917</v>
      </c>
      <c r="L107" s="34">
        <v>816.40675099999999</v>
      </c>
      <c r="M107" s="34">
        <v>807.82842899999991</v>
      </c>
      <c r="N107" s="34">
        <v>803.24174200000004</v>
      </c>
      <c r="O107" s="34">
        <v>668.53295500000002</v>
      </c>
      <c r="P107" s="34">
        <v>775.76510499999995</v>
      </c>
      <c r="Q107" s="34">
        <v>885.19871499999999</v>
      </c>
      <c r="R107" s="34">
        <v>906.96686999999997</v>
      </c>
      <c r="S107" s="34">
        <v>917.90059199999985</v>
      </c>
      <c r="T107" s="34">
        <v>887.47008300000005</v>
      </c>
      <c r="U107" s="34">
        <v>894.093661</v>
      </c>
      <c r="V107" s="34">
        <v>753.58369100000004</v>
      </c>
      <c r="W107" s="34">
        <v>893.05465700000002</v>
      </c>
      <c r="X107" s="34">
        <v>842.65240100000005</v>
      </c>
      <c r="Y107" s="34">
        <v>791.323533</v>
      </c>
      <c r="Z107" s="34">
        <v>855.75903399999982</v>
      </c>
      <c r="AA107" s="34">
        <v>924.90086200000007</v>
      </c>
    </row>
    <row r="108" spans="1:27" x14ac:dyDescent="0.35">
      <c r="A108" s="31" t="s">
        <v>121</v>
      </c>
      <c r="B108" s="31" t="s">
        <v>113</v>
      </c>
      <c r="C108" s="34">
        <v>0</v>
      </c>
      <c r="D108" s="34">
        <v>0</v>
      </c>
      <c r="E108" s="34">
        <v>0</v>
      </c>
      <c r="F108" s="34">
        <v>1.365763E-2</v>
      </c>
      <c r="G108" s="34">
        <v>1.6250672000000001E-2</v>
      </c>
      <c r="H108" s="34">
        <v>2.3106881999999999E-2</v>
      </c>
      <c r="I108" s="34">
        <v>5.0203852E-2</v>
      </c>
      <c r="J108" s="34">
        <v>5.1865402999999997E-2</v>
      </c>
      <c r="K108" s="34">
        <v>8.9661519999999995E-2</v>
      </c>
      <c r="L108" s="34">
        <v>0.10312869</v>
      </c>
      <c r="M108" s="34">
        <v>0.12269625000000001</v>
      </c>
      <c r="N108" s="34">
        <v>2.5749909999999998</v>
      </c>
      <c r="O108" s="34">
        <v>2.3248912999999898</v>
      </c>
      <c r="P108" s="34">
        <v>2.7426699999999999</v>
      </c>
      <c r="Q108" s="34">
        <v>3.1253523999999899</v>
      </c>
      <c r="R108" s="34">
        <v>3.1605341</v>
      </c>
      <c r="S108" s="34">
        <v>3.1935894</v>
      </c>
      <c r="T108" s="34">
        <v>3.0806472</v>
      </c>
      <c r="U108" s="34">
        <v>3.1407859999999999</v>
      </c>
      <c r="V108" s="34">
        <v>2.8337430000000001</v>
      </c>
      <c r="W108" s="34">
        <v>2299.6414</v>
      </c>
      <c r="X108" s="34">
        <v>2229.6511</v>
      </c>
      <c r="Y108" s="34">
        <v>1941.9791</v>
      </c>
      <c r="Z108" s="34">
        <v>2120.3975</v>
      </c>
      <c r="AA108" s="34">
        <v>2326.2975999999999</v>
      </c>
    </row>
    <row r="109" spans="1:27" x14ac:dyDescent="0.35">
      <c r="A109" s="31" t="s">
        <v>121</v>
      </c>
      <c r="B109" s="31" t="s">
        <v>72</v>
      </c>
      <c r="C109" s="34">
        <v>56.062435000000001</v>
      </c>
      <c r="D109" s="34">
        <v>120.58459499999999</v>
      </c>
      <c r="E109" s="34">
        <v>236.35839999999999</v>
      </c>
      <c r="F109" s="34">
        <v>407.44952000000001</v>
      </c>
      <c r="G109" s="34">
        <v>432.12490000000003</v>
      </c>
      <c r="H109" s="34">
        <v>518.87270000000001</v>
      </c>
      <c r="I109" s="34">
        <v>559.52229999999997</v>
      </c>
      <c r="J109" s="34">
        <v>621.60519999999997</v>
      </c>
      <c r="K109" s="34">
        <v>638.36810000000003</v>
      </c>
      <c r="L109" s="34">
        <v>619.22760000000005</v>
      </c>
      <c r="M109" s="34">
        <v>650.913759999999</v>
      </c>
      <c r="N109" s="34">
        <v>683.54780000000005</v>
      </c>
      <c r="O109" s="34">
        <v>661.00149999999996</v>
      </c>
      <c r="P109" s="34">
        <v>749.53719999999998</v>
      </c>
      <c r="Q109" s="34">
        <v>856.00933999999995</v>
      </c>
      <c r="R109" s="34">
        <v>907.39859999999999</v>
      </c>
      <c r="S109" s="34">
        <v>941.16254000000004</v>
      </c>
      <c r="T109" s="34">
        <v>967.17250000000001</v>
      </c>
      <c r="U109" s="34">
        <v>1024.4824000000001</v>
      </c>
      <c r="V109" s="34">
        <v>983.58069999999998</v>
      </c>
      <c r="W109" s="34">
        <v>1087.9219000000001</v>
      </c>
      <c r="X109" s="34">
        <v>1095.1414</v>
      </c>
      <c r="Y109" s="34">
        <v>1090.1952000000001</v>
      </c>
      <c r="Z109" s="34">
        <v>1184.6977999999999</v>
      </c>
      <c r="AA109" s="34">
        <v>1321.9238</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43.117424792999891</v>
      </c>
      <c r="D112" s="34">
        <v>61.857559038600002</v>
      </c>
      <c r="E112" s="34">
        <v>64.863523852500009</v>
      </c>
      <c r="F112" s="34">
        <v>69.6708879854</v>
      </c>
      <c r="G112" s="34">
        <v>63.217171716399996</v>
      </c>
      <c r="H112" s="34">
        <v>1219.7190232</v>
      </c>
      <c r="I112" s="34">
        <v>1320.7236188000002</v>
      </c>
      <c r="J112" s="34">
        <v>1366.5496917</v>
      </c>
      <c r="K112" s="34">
        <v>1336.6156593999999</v>
      </c>
      <c r="L112" s="34">
        <v>1290.0076802999999</v>
      </c>
      <c r="M112" s="34">
        <v>1163.4065796</v>
      </c>
      <c r="N112" s="34">
        <v>1286.7763384</v>
      </c>
      <c r="O112" s="34">
        <v>1210.7735154</v>
      </c>
      <c r="P112" s="34">
        <v>1177.21424</v>
      </c>
      <c r="Q112" s="34">
        <v>1313.3872779999999</v>
      </c>
      <c r="R112" s="34">
        <v>1371.9203522999999</v>
      </c>
      <c r="S112" s="34">
        <v>1353.2821760000002</v>
      </c>
      <c r="T112" s="34">
        <v>1286.1010503</v>
      </c>
      <c r="U112" s="34">
        <v>1332.0674865000001</v>
      </c>
      <c r="V112" s="34">
        <v>1177.503197</v>
      </c>
      <c r="W112" s="34">
        <v>1317.7566833999999</v>
      </c>
      <c r="X112" s="34">
        <v>1302.8297736</v>
      </c>
      <c r="Y112" s="34">
        <v>1248.6773035000001</v>
      </c>
      <c r="Z112" s="34">
        <v>1254.2474055</v>
      </c>
      <c r="AA112" s="34">
        <v>1347.4286969999998</v>
      </c>
    </row>
    <row r="113" spans="1:27" x14ac:dyDescent="0.35">
      <c r="A113" s="31" t="s">
        <v>122</v>
      </c>
      <c r="B113" s="31" t="s">
        <v>113</v>
      </c>
      <c r="C113" s="34">
        <v>0</v>
      </c>
      <c r="D113" s="34">
        <v>0</v>
      </c>
      <c r="E113" s="34">
        <v>0</v>
      </c>
      <c r="F113" s="34">
        <v>6.5253619999999998E-3</v>
      </c>
      <c r="G113" s="34">
        <v>6.9562354999999996E-3</v>
      </c>
      <c r="H113" s="34">
        <v>8.4771905000000005E-3</v>
      </c>
      <c r="I113" s="34">
        <v>1.0875282999999999E-2</v>
      </c>
      <c r="J113" s="34">
        <v>1.1054031000000001E-2</v>
      </c>
      <c r="K113" s="34">
        <v>1.3004231999999999E-2</v>
      </c>
      <c r="L113" s="34">
        <v>1.405141E-2</v>
      </c>
      <c r="M113" s="34">
        <v>1.5498995E-2</v>
      </c>
      <c r="N113" s="34">
        <v>2.0459430000000001E-2</v>
      </c>
      <c r="O113" s="34">
        <v>1.9474313E-2</v>
      </c>
      <c r="P113" s="34">
        <v>2.0582455999999999E-2</v>
      </c>
      <c r="Q113" s="34">
        <v>2.2232411000000001E-2</v>
      </c>
      <c r="R113" s="34">
        <v>2.2301116999999999E-2</v>
      </c>
      <c r="S113" s="34">
        <v>2.47070579999999E-2</v>
      </c>
      <c r="T113" s="34">
        <v>2.5459145999999998E-2</v>
      </c>
      <c r="U113" s="34">
        <v>2.6360115E-2</v>
      </c>
      <c r="V113" s="34">
        <v>2.8683376999999999E-2</v>
      </c>
      <c r="W113" s="34">
        <v>3.6393630000000003E-2</v>
      </c>
      <c r="X113" s="34">
        <v>5.1908780000000002E-2</v>
      </c>
      <c r="Y113" s="34">
        <v>5.1275204999999997E-2</v>
      </c>
      <c r="Z113" s="34">
        <v>6.1499475999999997E-2</v>
      </c>
      <c r="AA113" s="34">
        <v>6.1369765999999999E-2</v>
      </c>
    </row>
    <row r="114" spans="1:27" x14ac:dyDescent="0.35">
      <c r="A114" s="31" t="s">
        <v>122</v>
      </c>
      <c r="B114" s="31" t="s">
        <v>72</v>
      </c>
      <c r="C114" s="34">
        <v>69.724204999999998</v>
      </c>
      <c r="D114" s="34">
        <v>80.949973999999997</v>
      </c>
      <c r="E114" s="34">
        <v>170.31741</v>
      </c>
      <c r="F114" s="34">
        <v>250.39850000000001</v>
      </c>
      <c r="G114" s="34">
        <v>247.1601</v>
      </c>
      <c r="H114" s="34">
        <v>290.50740000000002</v>
      </c>
      <c r="I114" s="34">
        <v>310.76062000000002</v>
      </c>
      <c r="J114" s="34">
        <v>326.76013</v>
      </c>
      <c r="K114" s="34">
        <v>335.01596000000001</v>
      </c>
      <c r="L114" s="34">
        <v>340.10342000000003</v>
      </c>
      <c r="M114" s="34">
        <v>332.91287</v>
      </c>
      <c r="N114" s="34">
        <v>379.33353</v>
      </c>
      <c r="O114" s="34">
        <v>377.80009999999999</v>
      </c>
      <c r="P114" s="34">
        <v>382.21179999999998</v>
      </c>
      <c r="Q114" s="34">
        <v>431.53415000000001</v>
      </c>
      <c r="R114" s="34">
        <v>454.72489999999999</v>
      </c>
      <c r="S114" s="34">
        <v>475.47559999999999</v>
      </c>
      <c r="T114" s="34">
        <v>485.61709999999999</v>
      </c>
      <c r="U114" s="34">
        <v>518.43835000000001</v>
      </c>
      <c r="V114" s="34">
        <v>501.46640000000002</v>
      </c>
      <c r="W114" s="34">
        <v>543.37130000000002</v>
      </c>
      <c r="X114" s="34">
        <v>555.64189999999996</v>
      </c>
      <c r="Y114" s="34">
        <v>539.99069999999995</v>
      </c>
      <c r="Z114" s="34">
        <v>558.43799999999999</v>
      </c>
      <c r="AA114" s="34">
        <v>603.3415</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2.4689438000000002E-3</v>
      </c>
      <c r="D117" s="34">
        <v>4.9602759999999996E-3</v>
      </c>
      <c r="E117" s="34">
        <v>4.011255E-3</v>
      </c>
      <c r="F117" s="34">
        <v>4.3161073999999997E-3</v>
      </c>
      <c r="G117" s="34">
        <v>6.5730186000000001E-3</v>
      </c>
      <c r="H117" s="34">
        <v>3.0431204999999999E-2</v>
      </c>
      <c r="I117" s="34">
        <v>3.2802664000000002E-2</v>
      </c>
      <c r="J117" s="34">
        <v>5.2426833999999999E-2</v>
      </c>
      <c r="K117" s="34">
        <v>4.9401140000000003E-2</v>
      </c>
      <c r="L117" s="34">
        <v>4.8871632999999998E-2</v>
      </c>
      <c r="M117" s="34">
        <v>7.5291544000000002E-2</v>
      </c>
      <c r="N117" s="34">
        <v>5.7135522000000001E-2</v>
      </c>
      <c r="O117" s="34">
        <v>5.1597922999999997E-2</v>
      </c>
      <c r="P117" s="34">
        <v>6.7118899999999995E-2</v>
      </c>
      <c r="Q117" s="34">
        <v>7.4342569999999997E-2</v>
      </c>
      <c r="R117" s="34">
        <v>7.4411690000000003E-2</v>
      </c>
      <c r="S117" s="34">
        <v>7.1654566000000003E-2</v>
      </c>
      <c r="T117" s="34">
        <v>7.5928499999999996E-2</v>
      </c>
      <c r="U117" s="34">
        <v>7.4806880000000006E-2</v>
      </c>
      <c r="V117" s="34">
        <v>9.7096180000000004E-2</v>
      </c>
      <c r="W117" s="34">
        <v>7.932691E-2</v>
      </c>
      <c r="X117" s="34">
        <v>7.6605930000000003E-2</v>
      </c>
      <c r="Y117" s="34">
        <v>8.771458E-2</v>
      </c>
      <c r="Z117" s="34">
        <v>9.6794560000000002E-2</v>
      </c>
      <c r="AA117" s="34">
        <v>9.5772750000000004E-2</v>
      </c>
    </row>
    <row r="118" spans="1:27" x14ac:dyDescent="0.35">
      <c r="A118" s="31" t="s">
        <v>123</v>
      </c>
      <c r="B118" s="31" t="s">
        <v>113</v>
      </c>
      <c r="C118" s="34">
        <v>0</v>
      </c>
      <c r="D118" s="34">
        <v>0</v>
      </c>
      <c r="E118" s="34">
        <v>0</v>
      </c>
      <c r="F118" s="34">
        <v>6.7116273999999997E-3</v>
      </c>
      <c r="G118" s="34">
        <v>1.1503531000000001E-2</v>
      </c>
      <c r="H118" s="34">
        <v>1.18970439999999E-2</v>
      </c>
      <c r="I118" s="34">
        <v>1.2812291E-2</v>
      </c>
      <c r="J118" s="34">
        <v>2.5160513999999998E-2</v>
      </c>
      <c r="K118" s="34">
        <v>3.1142369999999999E-2</v>
      </c>
      <c r="L118" s="34">
        <v>412.14177999999998</v>
      </c>
      <c r="M118" s="34">
        <v>466.04477000000003</v>
      </c>
      <c r="N118" s="34">
        <v>440.27940000000001</v>
      </c>
      <c r="O118" s="34">
        <v>409.40096999999997</v>
      </c>
      <c r="P118" s="34">
        <v>475.27197000000001</v>
      </c>
      <c r="Q118" s="34">
        <v>531.02495999999996</v>
      </c>
      <c r="R118" s="34">
        <v>535.33759999999995</v>
      </c>
      <c r="S118" s="34">
        <v>577.00120000000004</v>
      </c>
      <c r="T118" s="34">
        <v>533.82360000000006</v>
      </c>
      <c r="U118" s="34">
        <v>567.22370000000001</v>
      </c>
      <c r="V118" s="34">
        <v>397.66753999999997</v>
      </c>
      <c r="W118" s="34">
        <v>510.73039999999997</v>
      </c>
      <c r="X118" s="34">
        <v>517.10955999999999</v>
      </c>
      <c r="Y118" s="34">
        <v>412.34264999999999</v>
      </c>
      <c r="Z118" s="34">
        <v>390.63139999999999</v>
      </c>
      <c r="AA118" s="34">
        <v>486.59145999999998</v>
      </c>
    </row>
    <row r="119" spans="1:27" x14ac:dyDescent="0.35">
      <c r="A119" s="31" t="s">
        <v>123</v>
      </c>
      <c r="B119" s="31" t="s">
        <v>72</v>
      </c>
      <c r="C119" s="34">
        <v>0.62843669999999996</v>
      </c>
      <c r="D119" s="34">
        <v>0.36662906000000001</v>
      </c>
      <c r="E119" s="34">
        <v>13.518217999999999</v>
      </c>
      <c r="F119" s="34">
        <v>17.442986999999999</v>
      </c>
      <c r="G119" s="34">
        <v>0.51229274000000002</v>
      </c>
      <c r="H119" s="34">
        <v>1.4266981999999999</v>
      </c>
      <c r="I119" s="34">
        <v>0.96486556999999995</v>
      </c>
      <c r="J119" s="34">
        <v>48.251682000000002</v>
      </c>
      <c r="K119" s="34">
        <v>44.269703</v>
      </c>
      <c r="L119" s="34">
        <v>48.002685999999997</v>
      </c>
      <c r="M119" s="34">
        <v>61.389465000000001</v>
      </c>
      <c r="N119" s="34">
        <v>59.200580000000002</v>
      </c>
      <c r="O119" s="34">
        <v>51.602795</v>
      </c>
      <c r="P119" s="34">
        <v>65.199650000000005</v>
      </c>
      <c r="Q119" s="34">
        <v>70.163184999999999</v>
      </c>
      <c r="R119" s="34">
        <v>71.629669999999905</v>
      </c>
      <c r="S119" s="34">
        <v>88.063689999999994</v>
      </c>
      <c r="T119" s="34">
        <v>84.822919999999996</v>
      </c>
      <c r="U119" s="34">
        <v>97.519109999999998</v>
      </c>
      <c r="V119" s="34">
        <v>79.441505000000006</v>
      </c>
      <c r="W119" s="34">
        <v>96.17277</v>
      </c>
      <c r="X119" s="34">
        <v>98.363463999999993</v>
      </c>
      <c r="Y119" s="34">
        <v>86.754940000000005</v>
      </c>
      <c r="Z119" s="34">
        <v>96.345529999999997</v>
      </c>
      <c r="AA119" s="34">
        <v>106.34715</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18587.90643576931</v>
      </c>
      <c r="D124" s="34">
        <v>21992.090289730044</v>
      </c>
      <c r="E124" s="34">
        <v>24395.360489962175</v>
      </c>
      <c r="F124" s="34">
        <v>26076.745799209835</v>
      </c>
      <c r="G124" s="34">
        <v>27481.475258427778</v>
      </c>
      <c r="H124" s="34">
        <v>30761.458720258106</v>
      </c>
      <c r="I124" s="34">
        <v>31914.077768861534</v>
      </c>
      <c r="J124" s="34">
        <v>29792.836503014041</v>
      </c>
      <c r="K124" s="34">
        <v>32649.542937921502</v>
      </c>
      <c r="L124" s="34">
        <v>35059.745255081332</v>
      </c>
      <c r="M124" s="34">
        <v>37274.722512478351</v>
      </c>
      <c r="N124" s="34">
        <v>38788.602834865989</v>
      </c>
      <c r="O124" s="34">
        <v>38759.961573047709</v>
      </c>
      <c r="P124" s="34">
        <v>38835.456230336764</v>
      </c>
      <c r="Q124" s="34">
        <v>43659.660889080747</v>
      </c>
      <c r="R124" s="34">
        <v>45909.568052603274</v>
      </c>
      <c r="S124" s="34">
        <v>42187.254793219581</v>
      </c>
      <c r="T124" s="34">
        <v>45397.219934999128</v>
      </c>
      <c r="U124" s="34">
        <v>48186.46776266722</v>
      </c>
      <c r="V124" s="34">
        <v>50513.255448520031</v>
      </c>
      <c r="W124" s="34">
        <v>52559.987388648391</v>
      </c>
      <c r="X124" s="34">
        <v>53204.325159435546</v>
      </c>
      <c r="Y124" s="34">
        <v>53760.833145365235</v>
      </c>
      <c r="Z124" s="34">
        <v>59731.397247922127</v>
      </c>
      <c r="AA124" s="34">
        <v>61886.54979202785</v>
      </c>
    </row>
    <row r="125" spans="1:27" collapsed="1" x14ac:dyDescent="0.35">
      <c r="A125" s="31" t="s">
        <v>38</v>
      </c>
      <c r="B125" s="31" t="s">
        <v>73</v>
      </c>
      <c r="C125" s="34">
        <v>275.64306033831747</v>
      </c>
      <c r="D125" s="34">
        <v>484.74625574296613</v>
      </c>
      <c r="E125" s="34">
        <v>623.03311201906126</v>
      </c>
      <c r="F125" s="34">
        <v>835.94720952922</v>
      </c>
      <c r="G125" s="34">
        <v>835.51240753495597</v>
      </c>
      <c r="H125" s="34">
        <v>868.42895761567263</v>
      </c>
      <c r="I125" s="34">
        <v>948.55850063651701</v>
      </c>
      <c r="J125" s="34">
        <v>1029.8803120356188</v>
      </c>
      <c r="K125" s="34">
        <v>1125.9059183643001</v>
      </c>
      <c r="L125" s="34">
        <v>1219.7755697558207</v>
      </c>
      <c r="M125" s="34">
        <v>1314.663054908513</v>
      </c>
      <c r="N125" s="34">
        <v>1405.3937643582499</v>
      </c>
      <c r="O125" s="34">
        <v>1506.0608977301099</v>
      </c>
      <c r="P125" s="34">
        <v>1614.2966216414666</v>
      </c>
      <c r="Q125" s="34">
        <v>1747.2411756299414</v>
      </c>
      <c r="R125" s="34">
        <v>1879.5718522151999</v>
      </c>
      <c r="S125" s="34">
        <v>2026.998715313335</v>
      </c>
      <c r="T125" s="34">
        <v>2186.9215521024976</v>
      </c>
      <c r="U125" s="34">
        <v>2365.3263698329802</v>
      </c>
      <c r="V125" s="34">
        <v>2524.6857398456837</v>
      </c>
      <c r="W125" s="34">
        <v>2691.6952548676063</v>
      </c>
      <c r="X125" s="34">
        <v>2870.8536467233816</v>
      </c>
      <c r="Y125" s="34">
        <v>3069.118959451665</v>
      </c>
      <c r="Z125" s="34">
        <v>3258.3734122334927</v>
      </c>
      <c r="AA125" s="34">
        <v>3456.1761900520232</v>
      </c>
    </row>
    <row r="126" spans="1:27" collapsed="1" x14ac:dyDescent="0.35">
      <c r="A126" s="31" t="s">
        <v>38</v>
      </c>
      <c r="B126" s="31" t="s">
        <v>74</v>
      </c>
      <c r="C126" s="34">
        <v>324.28548232865228</v>
      </c>
      <c r="D126" s="34">
        <v>570.29216909202796</v>
      </c>
      <c r="E126" s="34">
        <v>732.98506649131957</v>
      </c>
      <c r="F126" s="34">
        <v>983.46667474720721</v>
      </c>
      <c r="G126" s="34">
        <v>982.94965177361598</v>
      </c>
      <c r="H126" s="34">
        <v>1021.6829182123283</v>
      </c>
      <c r="I126" s="34">
        <v>1115.9603969411987</v>
      </c>
      <c r="J126" s="34">
        <v>1211.6364101078771</v>
      </c>
      <c r="K126" s="34">
        <v>1324.6046121905715</v>
      </c>
      <c r="L126" s="34">
        <v>1435.0269795978788</v>
      </c>
      <c r="M126" s="34">
        <v>1546.6788293498719</v>
      </c>
      <c r="N126" s="34">
        <v>1653.4030225676349</v>
      </c>
      <c r="O126" s="34">
        <v>1771.8324537629444</v>
      </c>
      <c r="P126" s="34">
        <v>1899.1752714583565</v>
      </c>
      <c r="Q126" s="34">
        <v>2055.5803263705866</v>
      </c>
      <c r="R126" s="34">
        <v>2211.2706556061494</v>
      </c>
      <c r="S126" s="34">
        <v>2384.6988730223106</v>
      </c>
      <c r="T126" s="34">
        <v>2572.8469444883499</v>
      </c>
      <c r="U126" s="34">
        <v>2782.745034971666</v>
      </c>
      <c r="V126" s="34">
        <v>2970.2175105301044</v>
      </c>
      <c r="W126" s="34">
        <v>3166.6971846493389</v>
      </c>
      <c r="X126" s="34">
        <v>3377.4749606337259</v>
      </c>
      <c r="Y126" s="34">
        <v>3610.7179828595763</v>
      </c>
      <c r="Z126" s="34">
        <v>3833.3762115036748</v>
      </c>
      <c r="AA126" s="34">
        <v>4066.1021618740497</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4862.6662783078564</v>
      </c>
      <c r="D129" s="27">
        <v>6087.1259078589273</v>
      </c>
      <c r="E129" s="27">
        <v>6864.6965519619989</v>
      </c>
      <c r="F129" s="27">
        <v>7788.6913075422754</v>
      </c>
      <c r="G129" s="27">
        <v>8392.2804983569495</v>
      </c>
      <c r="H129" s="27">
        <v>9801.3471369081562</v>
      </c>
      <c r="I129" s="27">
        <v>10044.505056109276</v>
      </c>
      <c r="J129" s="27">
        <v>9343.8701041694439</v>
      </c>
      <c r="K129" s="27">
        <v>10002.839438138186</v>
      </c>
      <c r="L129" s="27">
        <v>10907.511625340409</v>
      </c>
      <c r="M129" s="27">
        <v>11920.987854333845</v>
      </c>
      <c r="N129" s="27">
        <v>12096.867560911065</v>
      </c>
      <c r="O129" s="27">
        <v>12291.979890798732</v>
      </c>
      <c r="P129" s="27">
        <v>12230.496540753415</v>
      </c>
      <c r="Q129" s="27">
        <v>14133.108868256126</v>
      </c>
      <c r="R129" s="27">
        <v>14643.365739200195</v>
      </c>
      <c r="S129" s="27">
        <v>13412.286301716709</v>
      </c>
      <c r="T129" s="27">
        <v>14120.006455535857</v>
      </c>
      <c r="U129" s="27">
        <v>15241.272516266039</v>
      </c>
      <c r="V129" s="27">
        <v>16350.07875089809</v>
      </c>
      <c r="W129" s="27">
        <v>16531.845657963597</v>
      </c>
      <c r="X129" s="27">
        <v>16999.622534006121</v>
      </c>
      <c r="Y129" s="27">
        <v>17051.918834887503</v>
      </c>
      <c r="Z129" s="27">
        <v>19448.16554477633</v>
      </c>
      <c r="AA129" s="27">
        <v>19815.852221735946</v>
      </c>
    </row>
    <row r="130" spans="1:27" x14ac:dyDescent="0.35">
      <c r="A130" s="31" t="s">
        <v>119</v>
      </c>
      <c r="B130" s="31" t="s">
        <v>73</v>
      </c>
      <c r="C130" s="34">
        <v>113.0671859288215</v>
      </c>
      <c r="D130" s="34">
        <v>201.515210061967</v>
      </c>
      <c r="E130" s="34">
        <v>260.09628919601397</v>
      </c>
      <c r="F130" s="34">
        <v>350.26958134967049</v>
      </c>
      <c r="G130" s="34">
        <v>349.71877182006801</v>
      </c>
      <c r="H130" s="34">
        <v>363.30485751056648</v>
      </c>
      <c r="I130" s="34">
        <v>395.48157432937597</v>
      </c>
      <c r="J130" s="34">
        <v>428.03550006174999</v>
      </c>
      <c r="K130" s="34">
        <v>466.29007149648646</v>
      </c>
      <c r="L130" s="34">
        <v>503.51470772766999</v>
      </c>
      <c r="M130" s="34">
        <v>540.147965176105</v>
      </c>
      <c r="N130" s="34">
        <v>574.72128912925496</v>
      </c>
      <c r="O130" s="34">
        <v>613.1563541259751</v>
      </c>
      <c r="P130" s="34">
        <v>653.70862032794503</v>
      </c>
      <c r="Q130" s="34">
        <v>705.10999720763994</v>
      </c>
      <c r="R130" s="34">
        <v>755.22286885643007</v>
      </c>
      <c r="S130" s="34">
        <v>810.10013427448007</v>
      </c>
      <c r="T130" s="34">
        <v>868.88834404563499</v>
      </c>
      <c r="U130" s="34">
        <v>936.37529433631505</v>
      </c>
      <c r="V130" s="34">
        <v>991.58191715240002</v>
      </c>
      <c r="W130" s="34">
        <v>1051.488285779235</v>
      </c>
      <c r="X130" s="34">
        <v>1116.2545288887</v>
      </c>
      <c r="Y130" s="34">
        <v>1184.36097336292</v>
      </c>
      <c r="Z130" s="34">
        <v>1253.100851600645</v>
      </c>
      <c r="AA130" s="34">
        <v>1324.0003604927049</v>
      </c>
    </row>
    <row r="131" spans="1:27" x14ac:dyDescent="0.35">
      <c r="A131" s="31" t="s">
        <v>119</v>
      </c>
      <c r="B131" s="31" t="s">
        <v>74</v>
      </c>
      <c r="C131" s="34">
        <v>133.02046302401999</v>
      </c>
      <c r="D131" s="34">
        <v>237.07866122627249</v>
      </c>
      <c r="E131" s="34">
        <v>305.99695482492399</v>
      </c>
      <c r="F131" s="34">
        <v>412.07795996659399</v>
      </c>
      <c r="G131" s="34">
        <v>411.43286558246604</v>
      </c>
      <c r="H131" s="34">
        <v>427.41775700283051</v>
      </c>
      <c r="I131" s="34">
        <v>465.27514146709399</v>
      </c>
      <c r="J131" s="34">
        <v>503.57543639516501</v>
      </c>
      <c r="K131" s="34">
        <v>548.58295803499004</v>
      </c>
      <c r="L131" s="34">
        <v>592.36729155277999</v>
      </c>
      <c r="M131" s="34">
        <v>635.47731097244991</v>
      </c>
      <c r="N131" s="34">
        <v>676.14104676771001</v>
      </c>
      <c r="O131" s="34">
        <v>721.35763761222006</v>
      </c>
      <c r="P131" s="34">
        <v>769.06956469345005</v>
      </c>
      <c r="Q131" s="34">
        <v>829.54537917205505</v>
      </c>
      <c r="R131" s="34">
        <v>888.49719766973999</v>
      </c>
      <c r="S131" s="34">
        <v>953.05677980708992</v>
      </c>
      <c r="T131" s="34">
        <v>1022.2216333876801</v>
      </c>
      <c r="U131" s="34">
        <v>1101.62286253966</v>
      </c>
      <c r="V131" s="34">
        <v>1166.567937924385</v>
      </c>
      <c r="W131" s="34">
        <v>1237.0451604633301</v>
      </c>
      <c r="X131" s="34">
        <v>1313.240515921115</v>
      </c>
      <c r="Y131" s="34">
        <v>1393.3602119135849</v>
      </c>
      <c r="Z131" s="34">
        <v>1474.2326083261651</v>
      </c>
      <c r="AA131" s="34">
        <v>1557.6598137092551</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6659.3456912324164</v>
      </c>
      <c r="D134" s="27">
        <v>8098.4976477409427</v>
      </c>
      <c r="E134" s="27">
        <v>8597.4633585082629</v>
      </c>
      <c r="F134" s="27">
        <v>8823.4701281214511</v>
      </c>
      <c r="G134" s="27">
        <v>9505.2631547718756</v>
      </c>
      <c r="H134" s="27">
        <v>10506.96283053049</v>
      </c>
      <c r="I134" s="27">
        <v>10941.48107422967</v>
      </c>
      <c r="J134" s="27">
        <v>9593.0736058315488</v>
      </c>
      <c r="K134" s="27">
        <v>10799.032215531501</v>
      </c>
      <c r="L134" s="27">
        <v>11502.37544999226</v>
      </c>
      <c r="M134" s="27">
        <v>12473.03652057169</v>
      </c>
      <c r="N134" s="27">
        <v>12758.75894668913</v>
      </c>
      <c r="O134" s="27">
        <v>12666.95770926737</v>
      </c>
      <c r="P134" s="27">
        <v>13224.715466596101</v>
      </c>
      <c r="Q134" s="27">
        <v>14681.811427874871</v>
      </c>
      <c r="R134" s="27">
        <v>15340.307771676469</v>
      </c>
      <c r="S134" s="27">
        <v>13309.20508177489</v>
      </c>
      <c r="T134" s="27">
        <v>14844.885725328801</v>
      </c>
      <c r="U134" s="27">
        <v>15746.39381306199</v>
      </c>
      <c r="V134" s="27">
        <v>17045.273095152072</v>
      </c>
      <c r="W134" s="27">
        <v>17523.894965704279</v>
      </c>
      <c r="X134" s="27">
        <v>17517.109040550331</v>
      </c>
      <c r="Y134" s="27">
        <v>18364.150447552609</v>
      </c>
      <c r="Z134" s="27">
        <v>20186.975245690817</v>
      </c>
      <c r="AA134" s="27">
        <v>20966.009009377223</v>
      </c>
    </row>
    <row r="135" spans="1:27" x14ac:dyDescent="0.35">
      <c r="A135" s="31" t="s">
        <v>120</v>
      </c>
      <c r="B135" s="31" t="s">
        <v>73</v>
      </c>
      <c r="C135" s="34">
        <v>58.259016970634001</v>
      </c>
      <c r="D135" s="34">
        <v>104.4153883743285</v>
      </c>
      <c r="E135" s="34">
        <v>135.85481322240801</v>
      </c>
      <c r="F135" s="34">
        <v>185.26498283863049</v>
      </c>
      <c r="G135" s="34">
        <v>186.29058159375151</v>
      </c>
      <c r="H135" s="34">
        <v>194.8622149209975</v>
      </c>
      <c r="I135" s="34">
        <v>213.92196258544899</v>
      </c>
      <c r="J135" s="34">
        <v>233.80578554916349</v>
      </c>
      <c r="K135" s="34">
        <v>256.96647279715501</v>
      </c>
      <c r="L135" s="34">
        <v>279.65095523214302</v>
      </c>
      <c r="M135" s="34">
        <v>303.1752623884675</v>
      </c>
      <c r="N135" s="34">
        <v>325.87060004711151</v>
      </c>
      <c r="O135" s="34">
        <v>350.96291347694353</v>
      </c>
      <c r="P135" s="34">
        <v>378.58146443843799</v>
      </c>
      <c r="Q135" s="34">
        <v>411.08706306028347</v>
      </c>
      <c r="R135" s="34">
        <v>444.42477097988098</v>
      </c>
      <c r="S135" s="34">
        <v>480.20628262186051</v>
      </c>
      <c r="T135" s="34">
        <v>520.99694762992499</v>
      </c>
      <c r="U135" s="34">
        <v>569.16070608842006</v>
      </c>
      <c r="V135" s="34">
        <v>611.19313081264499</v>
      </c>
      <c r="W135" s="34">
        <v>656.89049805259492</v>
      </c>
      <c r="X135" s="34">
        <v>706.22075362538999</v>
      </c>
      <c r="Y135" s="34">
        <v>760.17054979991508</v>
      </c>
      <c r="Z135" s="34">
        <v>812.79533457279001</v>
      </c>
      <c r="AA135" s="34">
        <v>871.02319540023495</v>
      </c>
    </row>
    <row r="136" spans="1:27" x14ac:dyDescent="0.35">
      <c r="A136" s="31" t="s">
        <v>120</v>
      </c>
      <c r="B136" s="31" t="s">
        <v>74</v>
      </c>
      <c r="C136" s="34">
        <v>68.540154521226498</v>
      </c>
      <c r="D136" s="34">
        <v>122.83953049528549</v>
      </c>
      <c r="E136" s="34">
        <v>159.83068411588653</v>
      </c>
      <c r="F136" s="34">
        <v>217.9613534715175</v>
      </c>
      <c r="G136" s="34">
        <v>219.16356958878001</v>
      </c>
      <c r="H136" s="34">
        <v>229.250506589651</v>
      </c>
      <c r="I136" s="34">
        <v>251.6819060389995</v>
      </c>
      <c r="J136" s="34">
        <v>275.06598923277846</v>
      </c>
      <c r="K136" s="34">
        <v>302.31386263179752</v>
      </c>
      <c r="L136" s="34">
        <v>329.00183005762102</v>
      </c>
      <c r="M136" s="34">
        <v>356.68200709390601</v>
      </c>
      <c r="N136" s="34">
        <v>383.37735610198951</v>
      </c>
      <c r="O136" s="34">
        <v>412.89788855314248</v>
      </c>
      <c r="P136" s="34">
        <v>445.38865717506405</v>
      </c>
      <c r="Q136" s="34">
        <v>483.63172614216796</v>
      </c>
      <c r="R136" s="34">
        <v>522.85930383061998</v>
      </c>
      <c r="S136" s="34">
        <v>564.9426581614</v>
      </c>
      <c r="T136" s="34">
        <v>612.93564693103497</v>
      </c>
      <c r="U136" s="34">
        <v>669.60144022297493</v>
      </c>
      <c r="V136" s="34">
        <v>719.05511712956002</v>
      </c>
      <c r="W136" s="34">
        <v>772.81315437507499</v>
      </c>
      <c r="X136" s="34">
        <v>830.84705476570002</v>
      </c>
      <c r="Y136" s="34">
        <v>894.31038458823991</v>
      </c>
      <c r="Z136" s="34">
        <v>956.22577826201496</v>
      </c>
      <c r="AA136" s="34">
        <v>1024.73382282543</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4245.6516148296732</v>
      </c>
      <c r="D139" s="27">
        <v>4795.3669558050051</v>
      </c>
      <c r="E139" s="27">
        <v>5714.8024087377989</v>
      </c>
      <c r="F139" s="27">
        <v>6196.2414420975838</v>
      </c>
      <c r="G139" s="27">
        <v>6361.5069490414471</v>
      </c>
      <c r="H139" s="27">
        <v>7032.3617786310197</v>
      </c>
      <c r="I139" s="27">
        <v>7351.6969927181208</v>
      </c>
      <c r="J139" s="27">
        <v>7344.1484547364635</v>
      </c>
      <c r="K139" s="27">
        <v>8110.2886144469066</v>
      </c>
      <c r="L139" s="27">
        <v>8784.4993909400764</v>
      </c>
      <c r="M139" s="27">
        <v>8887.9412552284412</v>
      </c>
      <c r="N139" s="27">
        <v>9721.366750099578</v>
      </c>
      <c r="O139" s="27">
        <v>9644.3883543714346</v>
      </c>
      <c r="P139" s="27">
        <v>9355.312124136768</v>
      </c>
      <c r="Q139" s="27">
        <v>10473.962538331662</v>
      </c>
      <c r="R139" s="27">
        <v>11219.80929926003</v>
      </c>
      <c r="S139" s="27">
        <v>10859.770433179961</v>
      </c>
      <c r="T139" s="27">
        <v>11558.093455106618</v>
      </c>
      <c r="U139" s="27">
        <v>12197.144414555651</v>
      </c>
      <c r="V139" s="27">
        <v>12023.29545556146</v>
      </c>
      <c r="W139" s="27">
        <v>13132.55305688869</v>
      </c>
      <c r="X139" s="27">
        <v>13311.644985338209</v>
      </c>
      <c r="Y139" s="27">
        <v>13091.513086586439</v>
      </c>
      <c r="Z139" s="27">
        <v>14468.240371036689</v>
      </c>
      <c r="AA139" s="27">
        <v>15177.43331660203</v>
      </c>
    </row>
    <row r="140" spans="1:27" x14ac:dyDescent="0.35">
      <c r="A140" s="31" t="s">
        <v>121</v>
      </c>
      <c r="B140" s="31" t="s">
        <v>73</v>
      </c>
      <c r="C140" s="34">
        <v>56.768658086538004</v>
      </c>
      <c r="D140" s="34">
        <v>101.79902352344951</v>
      </c>
      <c r="E140" s="34">
        <v>131.27860428714749</v>
      </c>
      <c r="F140" s="34">
        <v>178.45383589172349</v>
      </c>
      <c r="G140" s="34">
        <v>178.83514337158201</v>
      </c>
      <c r="H140" s="34">
        <v>186.430595636606</v>
      </c>
      <c r="I140" s="34">
        <v>204.372972205162</v>
      </c>
      <c r="J140" s="34">
        <v>223.01974789762451</v>
      </c>
      <c r="K140" s="34">
        <v>244.46952186584448</v>
      </c>
      <c r="L140" s="34">
        <v>267.23853008365603</v>
      </c>
      <c r="M140" s="34">
        <v>290.08472164821603</v>
      </c>
      <c r="N140" s="34">
        <v>311.82436536765101</v>
      </c>
      <c r="O140" s="34">
        <v>335.04885400295251</v>
      </c>
      <c r="P140" s="34">
        <v>360.95493476319302</v>
      </c>
      <c r="Q140" s="34">
        <v>394.958554692745</v>
      </c>
      <c r="R140" s="34">
        <v>424.71232882881151</v>
      </c>
      <c r="S140" s="34">
        <v>465.79288486909849</v>
      </c>
      <c r="T140" s="34">
        <v>506.39999325180003</v>
      </c>
      <c r="U140" s="34">
        <v>546.90580953836002</v>
      </c>
      <c r="V140" s="34">
        <v>590.89406799983499</v>
      </c>
      <c r="W140" s="34">
        <v>632.32558693980991</v>
      </c>
      <c r="X140" s="34">
        <v>674.57049897897002</v>
      </c>
      <c r="Y140" s="34">
        <v>729.40501664447504</v>
      </c>
      <c r="Z140" s="34">
        <v>779.02272184896003</v>
      </c>
      <c r="AA140" s="34">
        <v>827.55335228252</v>
      </c>
    </row>
    <row r="141" spans="1:27" x14ac:dyDescent="0.35">
      <c r="A141" s="31" t="s">
        <v>121</v>
      </c>
      <c r="B141" s="31" t="s">
        <v>74</v>
      </c>
      <c r="C141" s="34">
        <v>66.786462898254001</v>
      </c>
      <c r="D141" s="34">
        <v>119.7626509932275</v>
      </c>
      <c r="E141" s="34">
        <v>154.44509219038449</v>
      </c>
      <c r="F141" s="34">
        <v>209.94615416860552</v>
      </c>
      <c r="G141" s="34">
        <v>210.39291817331301</v>
      </c>
      <c r="H141" s="34">
        <v>219.32987243789398</v>
      </c>
      <c r="I141" s="34">
        <v>240.43917381811102</v>
      </c>
      <c r="J141" s="34">
        <v>262.38324932742103</v>
      </c>
      <c r="K141" s="34">
        <v>287.61333488845804</v>
      </c>
      <c r="L141" s="34">
        <v>314.39863113975503</v>
      </c>
      <c r="M141" s="34">
        <v>341.27707739436596</v>
      </c>
      <c r="N141" s="34">
        <v>366.85395470404603</v>
      </c>
      <c r="O141" s="34">
        <v>394.17317947804901</v>
      </c>
      <c r="P141" s="34">
        <v>424.65190201401697</v>
      </c>
      <c r="Q141" s="34">
        <v>464.65805637559248</v>
      </c>
      <c r="R141" s="34">
        <v>499.66498693361848</v>
      </c>
      <c r="S141" s="34">
        <v>547.99264381598994</v>
      </c>
      <c r="T141" s="34">
        <v>595.76378455638496</v>
      </c>
      <c r="U141" s="34">
        <v>643.41911656069499</v>
      </c>
      <c r="V141" s="34">
        <v>695.16989191788002</v>
      </c>
      <c r="W141" s="34">
        <v>743.91028450655494</v>
      </c>
      <c r="X141" s="34">
        <v>793.61303543304996</v>
      </c>
      <c r="Y141" s="34">
        <v>858.12726116132501</v>
      </c>
      <c r="Z141" s="34">
        <v>916.49983083522011</v>
      </c>
      <c r="AA141" s="34">
        <v>973.59111675924009</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2531.4283583611559</v>
      </c>
      <c r="D144" s="27">
        <v>2691.392500959334</v>
      </c>
      <c r="E144" s="27">
        <v>2861.3039191934422</v>
      </c>
      <c r="F144" s="27">
        <v>2880.6899388259881</v>
      </c>
      <c r="G144" s="27">
        <v>2831.0586084259512</v>
      </c>
      <c r="H144" s="27">
        <v>2996.7446114103618</v>
      </c>
      <c r="I144" s="27">
        <v>3151.7995819350208</v>
      </c>
      <c r="J144" s="27">
        <v>3083.6890484620753</v>
      </c>
      <c r="K144" s="27">
        <v>3290.6398564323158</v>
      </c>
      <c r="L144" s="27">
        <v>3397.860744257363</v>
      </c>
      <c r="M144" s="27">
        <v>3509.9103605561399</v>
      </c>
      <c r="N144" s="27">
        <v>3701.7752479246938</v>
      </c>
      <c r="O144" s="27">
        <v>3645.7045053947609</v>
      </c>
      <c r="P144" s="27">
        <v>3533.2164552121912</v>
      </c>
      <c r="Q144" s="27">
        <v>3826.1018487512601</v>
      </c>
      <c r="R144" s="27">
        <v>4138.7644196026258</v>
      </c>
      <c r="S144" s="27">
        <v>4045.6120614659148</v>
      </c>
      <c r="T144" s="27">
        <v>4306.7716413621974</v>
      </c>
      <c r="U144" s="27">
        <v>4422.2834866428038</v>
      </c>
      <c r="V144" s="27">
        <v>4515.6142526303765</v>
      </c>
      <c r="W144" s="27">
        <v>4765.0410920503691</v>
      </c>
      <c r="X144" s="27">
        <v>4753.2282038328522</v>
      </c>
      <c r="Y144" s="27">
        <v>4646.4232106682348</v>
      </c>
      <c r="Z144" s="27">
        <v>4965.8747738338297</v>
      </c>
      <c r="AA144" s="27">
        <v>5255.5925277753204</v>
      </c>
    </row>
    <row r="145" spans="1:27" x14ac:dyDescent="0.35">
      <c r="A145" s="31" t="s">
        <v>122</v>
      </c>
      <c r="B145" s="31" t="s">
        <v>73</v>
      </c>
      <c r="C145" s="34">
        <v>40.17428687930105</v>
      </c>
      <c r="D145" s="34">
        <v>64.8111140027045</v>
      </c>
      <c r="E145" s="34">
        <v>81.904667484879496</v>
      </c>
      <c r="F145" s="34">
        <v>104.1006610445975</v>
      </c>
      <c r="G145" s="34">
        <v>102.93202549838999</v>
      </c>
      <c r="H145" s="34">
        <v>105.5218170247075</v>
      </c>
      <c r="I145" s="34">
        <v>114.9174705321785</v>
      </c>
      <c r="J145" s="34">
        <v>123.55871474391201</v>
      </c>
      <c r="K145" s="34">
        <v>134.87250707340201</v>
      </c>
      <c r="L145" s="34">
        <v>144.32097970485648</v>
      </c>
      <c r="M145" s="34">
        <v>154.4337231811285</v>
      </c>
      <c r="N145" s="34">
        <v>164.51840081799</v>
      </c>
      <c r="O145" s="34">
        <v>176.60857680284951</v>
      </c>
      <c r="P145" s="34">
        <v>188.6467182231095</v>
      </c>
      <c r="Q145" s="34">
        <v>201.23024126207798</v>
      </c>
      <c r="R145" s="34">
        <v>217.823654510766</v>
      </c>
      <c r="S145" s="34">
        <v>230.80648638117299</v>
      </c>
      <c r="T145" s="34">
        <v>247.64471858897798</v>
      </c>
      <c r="U145" s="34">
        <v>266.62705703139301</v>
      </c>
      <c r="V145" s="34">
        <v>281.96625734609347</v>
      </c>
      <c r="W145" s="34">
        <v>298.90468230175946</v>
      </c>
      <c r="X145" s="34">
        <v>318.66315759706498</v>
      </c>
      <c r="Y145" s="34">
        <v>336.33863760614349</v>
      </c>
      <c r="Z145" s="34">
        <v>351.21105732917749</v>
      </c>
      <c r="AA145" s="34">
        <v>367.6587175686355</v>
      </c>
    </row>
    <row r="146" spans="1:27" x14ac:dyDescent="0.35">
      <c r="A146" s="31" t="s">
        <v>122</v>
      </c>
      <c r="B146" s="31" t="s">
        <v>74</v>
      </c>
      <c r="C146" s="34">
        <v>47.263489388346649</v>
      </c>
      <c r="D146" s="34">
        <v>76.250096446275492</v>
      </c>
      <c r="E146" s="34">
        <v>96.358450454838504</v>
      </c>
      <c r="F146" s="34">
        <v>122.47090001916851</v>
      </c>
      <c r="G146" s="34">
        <v>121.09588519506151</v>
      </c>
      <c r="H146" s="34">
        <v>124.144145150718</v>
      </c>
      <c r="I146" s="34">
        <v>135.19652913153152</v>
      </c>
      <c r="J146" s="34">
        <v>145.36392285433399</v>
      </c>
      <c r="K146" s="34">
        <v>158.67374545729149</v>
      </c>
      <c r="L146" s="34">
        <v>169.78739179678249</v>
      </c>
      <c r="M146" s="34">
        <v>181.6892126080985</v>
      </c>
      <c r="N146" s="34">
        <v>193.55079331571599</v>
      </c>
      <c r="O146" s="34">
        <v>207.77433548641199</v>
      </c>
      <c r="P146" s="34">
        <v>221.93872845697399</v>
      </c>
      <c r="Q146" s="34">
        <v>236.7392242754695</v>
      </c>
      <c r="R146" s="34">
        <v>256.26273175811752</v>
      </c>
      <c r="S146" s="34">
        <v>271.5381382046935</v>
      </c>
      <c r="T146" s="34">
        <v>291.34723839521405</v>
      </c>
      <c r="U146" s="34">
        <v>313.68100542891</v>
      </c>
      <c r="V146" s="34">
        <v>331.72011138454053</v>
      </c>
      <c r="W146" s="34">
        <v>351.65325186765148</v>
      </c>
      <c r="X146" s="34">
        <v>374.89751395082453</v>
      </c>
      <c r="Y146" s="34">
        <v>395.69228458735302</v>
      </c>
      <c r="Z146" s="34">
        <v>413.19211215385747</v>
      </c>
      <c r="AA146" s="34">
        <v>432.53700542378402</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288.81449303820654</v>
      </c>
      <c r="D149" s="27">
        <v>319.70727736583609</v>
      </c>
      <c r="E149" s="27">
        <v>357.09425156066789</v>
      </c>
      <c r="F149" s="27">
        <v>387.65298262253793</v>
      </c>
      <c r="G149" s="27">
        <v>391.36604783155479</v>
      </c>
      <c r="H149" s="27">
        <v>424.04236277807559</v>
      </c>
      <c r="I149" s="27">
        <v>424.59506386944486</v>
      </c>
      <c r="J149" s="27">
        <v>428.05528981450925</v>
      </c>
      <c r="K149" s="27">
        <v>446.74281337258952</v>
      </c>
      <c r="L149" s="27">
        <v>467.49804455121864</v>
      </c>
      <c r="M149" s="27">
        <v>482.8465217882312</v>
      </c>
      <c r="N149" s="27">
        <v>509.83432924152225</v>
      </c>
      <c r="O149" s="27">
        <v>510.93111321542011</v>
      </c>
      <c r="P149" s="27">
        <v>491.7156436382889</v>
      </c>
      <c r="Q149" s="27">
        <v>544.67620586682506</v>
      </c>
      <c r="R149" s="27">
        <v>567.32082286395882</v>
      </c>
      <c r="S149" s="27">
        <v>560.3809150821063</v>
      </c>
      <c r="T149" s="27">
        <v>567.46265766565853</v>
      </c>
      <c r="U149" s="27">
        <v>579.37353214073505</v>
      </c>
      <c r="V149" s="27">
        <v>578.9938942780326</v>
      </c>
      <c r="W149" s="27">
        <v>606.65261604144905</v>
      </c>
      <c r="X149" s="27">
        <v>622.72039570802951</v>
      </c>
      <c r="Y149" s="27">
        <v>606.8275656704501</v>
      </c>
      <c r="Z149" s="27">
        <v>662.14131258445286</v>
      </c>
      <c r="AA149" s="27">
        <v>671.66271653732906</v>
      </c>
    </row>
    <row r="150" spans="1:27" x14ac:dyDescent="0.35">
      <c r="A150" s="31" t="s">
        <v>123</v>
      </c>
      <c r="B150" s="31" t="s">
        <v>73</v>
      </c>
      <c r="C150" s="34">
        <v>7.3739124730228998</v>
      </c>
      <c r="D150" s="34">
        <v>12.205519780516601</v>
      </c>
      <c r="E150" s="34">
        <v>13.898737828612301</v>
      </c>
      <c r="F150" s="34">
        <v>17.8581484045982</v>
      </c>
      <c r="G150" s="34">
        <v>17.735885251164401</v>
      </c>
      <c r="H150" s="34">
        <v>18.3094725227952</v>
      </c>
      <c r="I150" s="34">
        <v>19.8645209843516</v>
      </c>
      <c r="J150" s="34">
        <v>21.460563783168748</v>
      </c>
      <c r="K150" s="34">
        <v>23.307345131412148</v>
      </c>
      <c r="L150" s="34">
        <v>25.05039700749515</v>
      </c>
      <c r="M150" s="34">
        <v>26.82138251459595</v>
      </c>
      <c r="N150" s="34">
        <v>28.45910899624225</v>
      </c>
      <c r="O150" s="34">
        <v>30.284199321389199</v>
      </c>
      <c r="P150" s="34">
        <v>32.40488388878105</v>
      </c>
      <c r="Q150" s="34">
        <v>34.855319407194855</v>
      </c>
      <c r="R150" s="34">
        <v>37.388229039311405</v>
      </c>
      <c r="S150" s="34">
        <v>40.092927166722703</v>
      </c>
      <c r="T150" s="34">
        <v>42.991548586159901</v>
      </c>
      <c r="U150" s="34">
        <v>46.25750283849235</v>
      </c>
      <c r="V150" s="34">
        <v>49.050366534709902</v>
      </c>
      <c r="W150" s="34">
        <v>52.086201794207</v>
      </c>
      <c r="X150" s="34">
        <v>55.144707633256495</v>
      </c>
      <c r="Y150" s="34">
        <v>58.843782038211501</v>
      </c>
      <c r="Z150" s="34">
        <v>62.243446881920001</v>
      </c>
      <c r="AA150" s="34">
        <v>65.940564307928</v>
      </c>
    </row>
    <row r="151" spans="1:27" x14ac:dyDescent="0.35">
      <c r="A151" s="31" t="s">
        <v>123</v>
      </c>
      <c r="B151" s="31" t="s">
        <v>74</v>
      </c>
      <c r="C151" s="34">
        <v>8.674912496805149</v>
      </c>
      <c r="D151" s="34">
        <v>14.361229930967051</v>
      </c>
      <c r="E151" s="34">
        <v>16.353884905286101</v>
      </c>
      <c r="F151" s="34">
        <v>21.010307121321553</v>
      </c>
      <c r="G151" s="34">
        <v>20.8644132339954</v>
      </c>
      <c r="H151" s="34">
        <v>21.540637031234802</v>
      </c>
      <c r="I151" s="34">
        <v>23.36764648546275</v>
      </c>
      <c r="J151" s="34">
        <v>25.247812298178651</v>
      </c>
      <c r="K151" s="34">
        <v>27.420711178034502</v>
      </c>
      <c r="L151" s="34">
        <v>29.471835050940498</v>
      </c>
      <c r="M151" s="34">
        <v>31.553221281051599</v>
      </c>
      <c r="N151" s="34">
        <v>33.479871678173495</v>
      </c>
      <c r="O151" s="34">
        <v>35.629412633120999</v>
      </c>
      <c r="P151" s="34">
        <v>38.126419118851402</v>
      </c>
      <c r="Q151" s="34">
        <v>41.00594040530175</v>
      </c>
      <c r="R151" s="34">
        <v>43.986435414053503</v>
      </c>
      <c r="S151" s="34">
        <v>47.168653033137296</v>
      </c>
      <c r="T151" s="34">
        <v>50.578641218035997</v>
      </c>
      <c r="U151" s="34">
        <v>54.420610219426003</v>
      </c>
      <c r="V151" s="34">
        <v>57.704452173739497</v>
      </c>
      <c r="W151" s="34">
        <v>61.2753334367275</v>
      </c>
      <c r="X151" s="34">
        <v>64.876840563036495</v>
      </c>
      <c r="Y151" s="34">
        <v>69.227840609073496</v>
      </c>
      <c r="Z151" s="34">
        <v>73.225881926417003</v>
      </c>
      <c r="AA151" s="34">
        <v>77.580403156340012</v>
      </c>
    </row>
  </sheetData>
  <sheetProtection algorithmName="SHA-512" hashValue="uDVddeJcr58jIrTcFRD104Sb1AxuyIW1zjIb3SWVUmuVWSoQ4mO9LGdMDEzR/fkyZTj0J7GzY+qMAmcecrtNLA==" saltValue="/LN7rScCNSco1+5iGWPNPA=="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4">
    <tabColor rgb="FF188736"/>
  </sheetPr>
  <dimension ref="A1:AA151"/>
  <sheetViews>
    <sheetView zoomScale="85" zoomScaleNormal="85" workbookViewId="0"/>
  </sheetViews>
  <sheetFormatPr defaultColWidth="9.1796875" defaultRowHeight="14.5" x14ac:dyDescent="0.35"/>
  <cols>
    <col min="1" max="1" width="16" style="13" customWidth="1"/>
    <col min="2" max="2" width="30.54296875" style="13" customWidth="1"/>
    <col min="3" max="27" width="9.453125" style="13" customWidth="1"/>
    <col min="28" max="16384" width="9.1796875" style="13"/>
  </cols>
  <sheetData>
    <row r="1" spans="1:27" s="30" customFormat="1" ht="23.25" customHeight="1" x14ac:dyDescent="0.35">
      <c r="A1" s="29" t="s">
        <v>128</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s="30" customFormat="1" x14ac:dyDescent="0.35">
      <c r="A2" s="30" t="s">
        <v>129</v>
      </c>
    </row>
    <row r="3" spans="1:27" s="30" customFormat="1" x14ac:dyDescent="0.35"/>
    <row r="4" spans="1:27" x14ac:dyDescent="0.35">
      <c r="A4" s="18" t="s">
        <v>116</v>
      </c>
      <c r="B4" s="18"/>
      <c r="C4" s="30"/>
      <c r="D4" s="30"/>
      <c r="E4" s="30"/>
      <c r="F4" s="30"/>
      <c r="G4" s="30"/>
      <c r="H4" s="30"/>
      <c r="I4" s="30"/>
      <c r="J4" s="30"/>
      <c r="K4" s="30"/>
      <c r="L4" s="30"/>
      <c r="M4" s="30"/>
      <c r="N4" s="30"/>
      <c r="O4" s="30"/>
      <c r="P4" s="30"/>
      <c r="Q4" s="30"/>
      <c r="R4" s="30"/>
      <c r="S4" s="30"/>
      <c r="T4" s="30"/>
      <c r="U4" s="30"/>
      <c r="V4" s="30"/>
      <c r="W4" s="30"/>
      <c r="X4" s="30"/>
      <c r="Y4" s="30"/>
      <c r="Z4" s="30"/>
      <c r="AA4" s="30"/>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18386</v>
      </c>
      <c r="D6" s="34">
        <v>17886</v>
      </c>
      <c r="E6" s="34">
        <v>16036</v>
      </c>
      <c r="F6" s="34">
        <v>15376</v>
      </c>
      <c r="G6" s="34">
        <v>15376</v>
      </c>
      <c r="H6" s="34">
        <v>15376</v>
      </c>
      <c r="I6" s="34">
        <v>13936</v>
      </c>
      <c r="J6" s="34">
        <v>13586</v>
      </c>
      <c r="K6" s="34">
        <v>12926</v>
      </c>
      <c r="L6" s="34">
        <v>10716</v>
      </c>
      <c r="M6" s="34">
        <v>10716</v>
      </c>
      <c r="N6" s="34">
        <v>8576</v>
      </c>
      <c r="O6" s="34">
        <v>8576</v>
      </c>
      <c r="P6" s="34">
        <v>8576</v>
      </c>
      <c r="Q6" s="34">
        <v>6366</v>
      </c>
      <c r="R6" s="34">
        <v>5666</v>
      </c>
      <c r="S6" s="34">
        <v>4556</v>
      </c>
      <c r="T6" s="34">
        <v>4191</v>
      </c>
      <c r="U6" s="34">
        <v>3826</v>
      </c>
      <c r="V6" s="34">
        <v>3826</v>
      </c>
      <c r="W6" s="34">
        <v>3826</v>
      </c>
      <c r="X6" s="34">
        <v>2422</v>
      </c>
      <c r="Y6" s="34">
        <v>2422</v>
      </c>
      <c r="Z6" s="34">
        <v>2422</v>
      </c>
      <c r="AA6" s="34">
        <v>2057</v>
      </c>
    </row>
    <row r="7" spans="1:27" x14ac:dyDescent="0.35">
      <c r="A7" s="31" t="s">
        <v>38</v>
      </c>
      <c r="B7" s="31" t="s">
        <v>68</v>
      </c>
      <c r="C7" s="34">
        <v>4775</v>
      </c>
      <c r="D7" s="34">
        <v>4775</v>
      </c>
      <c r="E7" s="34">
        <v>4775</v>
      </c>
      <c r="F7" s="34">
        <v>4775</v>
      </c>
      <c r="G7" s="34">
        <v>4775</v>
      </c>
      <c r="H7" s="34">
        <v>4412.5</v>
      </c>
      <c r="I7" s="34">
        <v>4050</v>
      </c>
      <c r="J7" s="34">
        <v>4050</v>
      </c>
      <c r="K7" s="34">
        <v>3687.5</v>
      </c>
      <c r="L7" s="34">
        <v>3325</v>
      </c>
      <c r="M7" s="34">
        <v>3325</v>
      </c>
      <c r="N7" s="34">
        <v>3325</v>
      </c>
      <c r="O7" s="34">
        <v>3325</v>
      </c>
      <c r="P7" s="34">
        <v>3325</v>
      </c>
      <c r="Q7" s="34">
        <v>3325</v>
      </c>
      <c r="R7" s="34">
        <v>3325</v>
      </c>
      <c r="S7" s="34">
        <v>3325</v>
      </c>
      <c r="T7" s="34">
        <v>3325</v>
      </c>
      <c r="U7" s="34">
        <v>3325</v>
      </c>
      <c r="V7" s="34">
        <v>3325</v>
      </c>
      <c r="W7" s="34">
        <v>3325</v>
      </c>
      <c r="X7" s="34">
        <v>2767.5</v>
      </c>
      <c r="Y7" s="34">
        <v>1662.5</v>
      </c>
      <c r="Z7" s="34">
        <v>1662.5</v>
      </c>
      <c r="AA7" s="34">
        <v>1662.5</v>
      </c>
    </row>
    <row r="8" spans="1:27" x14ac:dyDescent="0.35">
      <c r="A8" s="31" t="s">
        <v>38</v>
      </c>
      <c r="B8" s="31" t="s">
        <v>18</v>
      </c>
      <c r="C8" s="34">
        <v>3138.8989868164049</v>
      </c>
      <c r="D8" s="34">
        <v>3138.9014379105847</v>
      </c>
      <c r="E8" s="34">
        <v>2958.9016173948248</v>
      </c>
      <c r="F8" s="34">
        <v>2958.9016183878948</v>
      </c>
      <c r="G8" s="34">
        <v>2958.9016186526846</v>
      </c>
      <c r="H8" s="34">
        <v>2958.9016190660354</v>
      </c>
      <c r="I8" s="34">
        <v>2958.901619626974</v>
      </c>
      <c r="J8" s="34">
        <v>2958.9016773273152</v>
      </c>
      <c r="K8" s="34">
        <v>2958.9017122534042</v>
      </c>
      <c r="L8" s="34">
        <v>2958.9018103930348</v>
      </c>
      <c r="M8" s="34">
        <v>2958.901819630325</v>
      </c>
      <c r="N8" s="34">
        <v>2958.9020667473851</v>
      </c>
      <c r="O8" s="34">
        <v>2958.9020794104649</v>
      </c>
      <c r="P8" s="34">
        <v>2958.9020801761153</v>
      </c>
      <c r="Q8" s="34">
        <v>2958.9020808568648</v>
      </c>
      <c r="R8" s="34">
        <v>2573.902082201445</v>
      </c>
      <c r="S8" s="34">
        <v>2044.9023735661651</v>
      </c>
      <c r="T8" s="34">
        <v>2044.9023910110948</v>
      </c>
      <c r="U8" s="34">
        <v>1901.502471148021</v>
      </c>
      <c r="V8" s="34">
        <v>1901.502474753041</v>
      </c>
      <c r="W8" s="34">
        <v>1901.5025771873809</v>
      </c>
      <c r="X8" s="34">
        <v>1901.5028116192711</v>
      </c>
      <c r="Y8" s="34">
        <v>1461.5028526760909</v>
      </c>
      <c r="Z8" s="34">
        <v>1276.5038614498999</v>
      </c>
      <c r="AA8" s="34">
        <v>632.00386358656999</v>
      </c>
    </row>
    <row r="9" spans="1:27" x14ac:dyDescent="0.35">
      <c r="A9" s="31" t="s">
        <v>38</v>
      </c>
      <c r="B9" s="31" t="s">
        <v>30</v>
      </c>
      <c r="C9" s="34">
        <v>1420</v>
      </c>
      <c r="D9" s="34">
        <v>1300</v>
      </c>
      <c r="E9" s="34">
        <v>1300</v>
      </c>
      <c r="F9" s="34">
        <v>1300</v>
      </c>
      <c r="G9" s="34">
        <v>1300</v>
      </c>
      <c r="H9" s="34">
        <v>1300</v>
      </c>
      <c r="I9" s="34">
        <v>1300</v>
      </c>
      <c r="J9" s="34">
        <v>1300</v>
      </c>
      <c r="K9" s="34">
        <v>1300</v>
      </c>
      <c r="L9" s="34">
        <v>1300</v>
      </c>
      <c r="M9" s="34">
        <v>1300</v>
      </c>
      <c r="N9" s="34">
        <v>1300</v>
      </c>
      <c r="O9" s="34">
        <v>1300</v>
      </c>
      <c r="P9" s="34">
        <v>1300</v>
      </c>
      <c r="Q9" s="34">
        <v>500</v>
      </c>
      <c r="R9" s="34">
        <v>500</v>
      </c>
      <c r="S9" s="34">
        <v>500</v>
      </c>
      <c r="T9" s="34">
        <v>500</v>
      </c>
      <c r="U9" s="34">
        <v>0</v>
      </c>
      <c r="V9" s="34">
        <v>0</v>
      </c>
      <c r="W9" s="34">
        <v>0</v>
      </c>
      <c r="X9" s="34">
        <v>0</v>
      </c>
      <c r="Y9" s="34">
        <v>0</v>
      </c>
      <c r="Z9" s="34">
        <v>0</v>
      </c>
      <c r="AA9" s="34">
        <v>0</v>
      </c>
    </row>
    <row r="10" spans="1:27" x14ac:dyDescent="0.35">
      <c r="A10" s="31" t="s">
        <v>38</v>
      </c>
      <c r="B10" s="31" t="s">
        <v>63</v>
      </c>
      <c r="C10" s="34">
        <v>6712.6432748164807</v>
      </c>
      <c r="D10" s="34">
        <v>6712.6433325894404</v>
      </c>
      <c r="E10" s="34">
        <v>6712.6436869045501</v>
      </c>
      <c r="F10" s="34">
        <v>6712.6438940535008</v>
      </c>
      <c r="G10" s="34">
        <v>6712.6440180814698</v>
      </c>
      <c r="H10" s="34">
        <v>6712.6441666303699</v>
      </c>
      <c r="I10" s="34">
        <v>6712.6443586639907</v>
      </c>
      <c r="J10" s="34">
        <v>6712.6445731049598</v>
      </c>
      <c r="K10" s="34">
        <v>6712.6447963702994</v>
      </c>
      <c r="L10" s="34">
        <v>6306.6450715809297</v>
      </c>
      <c r="M10" s="34">
        <v>6306.6453014930494</v>
      </c>
      <c r="N10" s="34">
        <v>6072.3056870913297</v>
      </c>
      <c r="O10" s="34">
        <v>5622.3060594605604</v>
      </c>
      <c r="P10" s="34">
        <v>5505.3063456713598</v>
      </c>
      <c r="Q10" s="34">
        <v>5474.5017392948612</v>
      </c>
      <c r="R10" s="34">
        <v>5474.5020694098603</v>
      </c>
      <c r="S10" s="34">
        <v>5665.9684483713609</v>
      </c>
      <c r="T10" s="34">
        <v>5665.9687306223605</v>
      </c>
      <c r="U10" s="34">
        <v>5225.9691761348613</v>
      </c>
      <c r="V10" s="34">
        <v>5105.9695001469599</v>
      </c>
      <c r="W10" s="34">
        <v>5105.9698913357597</v>
      </c>
      <c r="X10" s="34">
        <v>5170.0429308602606</v>
      </c>
      <c r="Y10" s="34">
        <v>5468.7562213973606</v>
      </c>
      <c r="Z10" s="34">
        <v>4349.1631783951607</v>
      </c>
      <c r="AA10" s="34">
        <v>4449.4782504395607</v>
      </c>
    </row>
    <row r="11" spans="1:27" x14ac:dyDescent="0.35">
      <c r="A11" s="31" t="s">
        <v>38</v>
      </c>
      <c r="B11" s="31" t="s">
        <v>62</v>
      </c>
      <c r="C11" s="34">
        <v>7132.9000053405762</v>
      </c>
      <c r="D11" s="34">
        <v>7132.9000053405762</v>
      </c>
      <c r="E11" s="34">
        <v>7132.9000053405762</v>
      </c>
      <c r="F11" s="34">
        <v>7132.9000053405762</v>
      </c>
      <c r="G11" s="34">
        <v>7132.9000053405762</v>
      </c>
      <c r="H11" s="34">
        <v>7132.9000053405762</v>
      </c>
      <c r="I11" s="34">
        <v>7132.9000053405762</v>
      </c>
      <c r="J11" s="34">
        <v>7132.9000053405762</v>
      </c>
      <c r="K11" s="34">
        <v>7132.9000053405762</v>
      </c>
      <c r="L11" s="34">
        <v>7132.9000053405762</v>
      </c>
      <c r="M11" s="34">
        <v>7132.9000053405762</v>
      </c>
      <c r="N11" s="34">
        <v>7132.9000053405762</v>
      </c>
      <c r="O11" s="34">
        <v>7132.9000053405762</v>
      </c>
      <c r="P11" s="34">
        <v>7132.9000053405762</v>
      </c>
      <c r="Q11" s="34">
        <v>7132.9000053405762</v>
      </c>
      <c r="R11" s="34">
        <v>7132.9000053405762</v>
      </c>
      <c r="S11" s="34">
        <v>7046.5000038146973</v>
      </c>
      <c r="T11" s="34">
        <v>7046.5000038146973</v>
      </c>
      <c r="U11" s="34">
        <v>7046.5000038146973</v>
      </c>
      <c r="V11" s="34">
        <v>7046.5000038146973</v>
      </c>
      <c r="W11" s="34">
        <v>7046.5000038146973</v>
      </c>
      <c r="X11" s="34">
        <v>6980.5000038146973</v>
      </c>
      <c r="Y11" s="34">
        <v>6980.5000038146973</v>
      </c>
      <c r="Z11" s="34">
        <v>6980.5000038146973</v>
      </c>
      <c r="AA11" s="34">
        <v>6980.5000038146973</v>
      </c>
    </row>
    <row r="12" spans="1:27" x14ac:dyDescent="0.35">
      <c r="A12" s="31" t="s">
        <v>38</v>
      </c>
      <c r="B12" s="31" t="s">
        <v>66</v>
      </c>
      <c r="C12" s="34">
        <v>9211.3480110168366</v>
      </c>
      <c r="D12" s="34">
        <v>17272.946488615198</v>
      </c>
      <c r="E12" s="34">
        <v>20629.053526008393</v>
      </c>
      <c r="F12" s="34">
        <v>21700.853394140482</v>
      </c>
      <c r="G12" s="34">
        <v>22759.331038230714</v>
      </c>
      <c r="H12" s="34">
        <v>22960.960638442291</v>
      </c>
      <c r="I12" s="34">
        <v>23099.858760650572</v>
      </c>
      <c r="J12" s="34">
        <v>25243.150764352795</v>
      </c>
      <c r="K12" s="34">
        <v>26484.542484132569</v>
      </c>
      <c r="L12" s="34">
        <v>27064.883778097916</v>
      </c>
      <c r="M12" s="34">
        <v>27064.883995798591</v>
      </c>
      <c r="N12" s="34">
        <v>30859.239190316232</v>
      </c>
      <c r="O12" s="34">
        <v>31598.03556993719</v>
      </c>
      <c r="P12" s="34">
        <v>31598.037307344035</v>
      </c>
      <c r="Q12" s="34">
        <v>31748.745696342368</v>
      </c>
      <c r="R12" s="34">
        <v>31965.980760985825</v>
      </c>
      <c r="S12" s="34">
        <v>34393.512317955952</v>
      </c>
      <c r="T12" s="34">
        <v>35312.457770935114</v>
      </c>
      <c r="U12" s="34">
        <v>35307.853662575733</v>
      </c>
      <c r="V12" s="34">
        <v>34650.074221094976</v>
      </c>
      <c r="W12" s="34">
        <v>36236.110163373211</v>
      </c>
      <c r="X12" s="34">
        <v>39942.325992149141</v>
      </c>
      <c r="Y12" s="34">
        <v>39227.52465356372</v>
      </c>
      <c r="Z12" s="34">
        <v>38309.034928931665</v>
      </c>
      <c r="AA12" s="34">
        <v>36917.305392539834</v>
      </c>
    </row>
    <row r="13" spans="1:27" x14ac:dyDescent="0.35">
      <c r="A13" s="31" t="s">
        <v>38</v>
      </c>
      <c r="B13" s="31" t="s">
        <v>65</v>
      </c>
      <c r="C13" s="34">
        <v>7560.458848223223</v>
      </c>
      <c r="D13" s="34">
        <v>8750.4588648562421</v>
      </c>
      <c r="E13" s="34">
        <v>8750.4589298736628</v>
      </c>
      <c r="F13" s="34">
        <v>9459.5304163330329</v>
      </c>
      <c r="G13" s="34">
        <v>9459.5356350441944</v>
      </c>
      <c r="H13" s="34">
        <v>13581.025373090921</v>
      </c>
      <c r="I13" s="34">
        <v>15526.527209800333</v>
      </c>
      <c r="J13" s="34">
        <v>17680.975762108297</v>
      </c>
      <c r="K13" s="34">
        <v>17860.957567099049</v>
      </c>
      <c r="L13" s="34">
        <v>18227.076641720992</v>
      </c>
      <c r="M13" s="34">
        <v>18415.196590961128</v>
      </c>
      <c r="N13" s="34">
        <v>21070.270298725889</v>
      </c>
      <c r="O13" s="34">
        <v>21070.270632805492</v>
      </c>
      <c r="P13" s="34">
        <v>21070.270705328392</v>
      </c>
      <c r="Q13" s="34">
        <v>21070.27403634919</v>
      </c>
      <c r="R13" s="34">
        <v>20949.279720915492</v>
      </c>
      <c r="S13" s="34">
        <v>27058.479294773795</v>
      </c>
      <c r="T13" s="34">
        <v>26908.190462192237</v>
      </c>
      <c r="U13" s="34">
        <v>27498.477825837435</v>
      </c>
      <c r="V13" s="34">
        <v>29293.902956841535</v>
      </c>
      <c r="W13" s="34">
        <v>30277.587052669838</v>
      </c>
      <c r="X13" s="34">
        <v>31974.646540110909</v>
      </c>
      <c r="Y13" s="34">
        <v>31613.649174618015</v>
      </c>
      <c r="Z13" s="34">
        <v>31268.509203892059</v>
      </c>
      <c r="AA13" s="34">
        <v>31173.246589553386</v>
      </c>
    </row>
    <row r="14" spans="1:27" x14ac:dyDescent="0.35">
      <c r="A14" s="31" t="s">
        <v>38</v>
      </c>
      <c r="B14" s="31" t="s">
        <v>34</v>
      </c>
      <c r="C14" s="34">
        <v>342.33836783376603</v>
      </c>
      <c r="D14" s="34">
        <v>362.340134039406</v>
      </c>
      <c r="E14" s="34">
        <v>362.34205752160597</v>
      </c>
      <c r="F14" s="34">
        <v>362.34373672650599</v>
      </c>
      <c r="G14" s="34">
        <v>362.34470306970604</v>
      </c>
      <c r="H14" s="34">
        <v>5956.0096286371063</v>
      </c>
      <c r="I14" s="34">
        <v>7183.8539351750069</v>
      </c>
      <c r="J14" s="34">
        <v>7183.8744795816965</v>
      </c>
      <c r="K14" s="34">
        <v>7183.874741630696</v>
      </c>
      <c r="L14" s="34">
        <v>7153.8748753446953</v>
      </c>
      <c r="M14" s="34">
        <v>7153.8749285506965</v>
      </c>
      <c r="N14" s="34">
        <v>7153.8750206776967</v>
      </c>
      <c r="O14" s="34">
        <v>7098.5450211789903</v>
      </c>
      <c r="P14" s="34">
        <v>7073.5450214399898</v>
      </c>
      <c r="Q14" s="34">
        <v>7073.5450216579902</v>
      </c>
      <c r="R14" s="34">
        <v>7073.5450218479891</v>
      </c>
      <c r="S14" s="34">
        <v>7073.5450220929897</v>
      </c>
      <c r="T14" s="34">
        <v>7073.5450223939897</v>
      </c>
      <c r="U14" s="34">
        <v>7073.5450228689897</v>
      </c>
      <c r="V14" s="34">
        <v>7073.5450322409897</v>
      </c>
      <c r="W14" s="34">
        <v>7073.5369026300004</v>
      </c>
      <c r="X14" s="34">
        <v>7073.5357521079995</v>
      </c>
      <c r="Y14" s="34">
        <v>7073.533772666</v>
      </c>
      <c r="Z14" s="34">
        <v>7073.5324733919988</v>
      </c>
      <c r="AA14" s="34">
        <v>7063.5322065710006</v>
      </c>
    </row>
    <row r="15" spans="1:27" x14ac:dyDescent="0.35">
      <c r="A15" s="31" t="s">
        <v>38</v>
      </c>
      <c r="B15" s="31" t="s">
        <v>70</v>
      </c>
      <c r="C15" s="34">
        <v>810</v>
      </c>
      <c r="D15" s="34">
        <v>810</v>
      </c>
      <c r="E15" s="34">
        <v>810</v>
      </c>
      <c r="F15" s="34">
        <v>810.03565889929985</v>
      </c>
      <c r="G15" s="34">
        <v>2850.037587279</v>
      </c>
      <c r="H15" s="34">
        <v>2850.0414479987007</v>
      </c>
      <c r="I15" s="34">
        <v>2850.0524998880996</v>
      </c>
      <c r="J15" s="34">
        <v>2850.0646419814007</v>
      </c>
      <c r="K15" s="34">
        <v>2850.1122359426004</v>
      </c>
      <c r="L15" s="34">
        <v>3025.7605598930004</v>
      </c>
      <c r="M15" s="34">
        <v>3025.7606693119997</v>
      </c>
      <c r="N15" s="34">
        <v>3713.0604176733982</v>
      </c>
      <c r="O15" s="34">
        <v>3713.0605592979996</v>
      </c>
      <c r="P15" s="34">
        <v>3713.0606065062998</v>
      </c>
      <c r="Q15" s="34">
        <v>3713.0608794275004</v>
      </c>
      <c r="R15" s="34">
        <v>3713.0609885860003</v>
      </c>
      <c r="S15" s="34">
        <v>5807.386697934</v>
      </c>
      <c r="T15" s="34">
        <v>5807.3871439599998</v>
      </c>
      <c r="U15" s="34">
        <v>5807.3876303792986</v>
      </c>
      <c r="V15" s="34">
        <v>5807.3884145366001</v>
      </c>
      <c r="W15" s="34">
        <v>7192.2681263480008</v>
      </c>
      <c r="X15" s="34">
        <v>7438.1615273549905</v>
      </c>
      <c r="Y15" s="34">
        <v>7438.1615759579909</v>
      </c>
      <c r="Z15" s="34">
        <v>7438.1633755509893</v>
      </c>
      <c r="AA15" s="34">
        <v>7438.1634158649904</v>
      </c>
    </row>
    <row r="16" spans="1:27" x14ac:dyDescent="0.35">
      <c r="A16" s="31" t="s">
        <v>38</v>
      </c>
      <c r="B16" s="31" t="s">
        <v>52</v>
      </c>
      <c r="C16" s="34">
        <v>581.81000077724343</v>
      </c>
      <c r="D16" s="34">
        <v>725.17000555991945</v>
      </c>
      <c r="E16" s="34">
        <v>1336.820008993147</v>
      </c>
      <c r="F16" s="34">
        <v>2245.3399996757494</v>
      </c>
      <c r="G16" s="34">
        <v>2500.8000230789175</v>
      </c>
      <c r="H16" s="34">
        <v>2708.9999418258644</v>
      </c>
      <c r="I16" s="34">
        <v>2853.5400080680834</v>
      </c>
      <c r="J16" s="34">
        <v>3010.3599882125827</v>
      </c>
      <c r="K16" s="34">
        <v>3185.200007915495</v>
      </c>
      <c r="L16" s="34">
        <v>3339.4999442100425</v>
      </c>
      <c r="M16" s="34">
        <v>3479.1399621963442</v>
      </c>
      <c r="N16" s="34">
        <v>3611.0999374389557</v>
      </c>
      <c r="O16" s="34">
        <v>3746.450027465813</v>
      </c>
      <c r="P16" s="34">
        <v>3897.8099899291929</v>
      </c>
      <c r="Q16" s="34">
        <v>4071.4899425506524</v>
      </c>
      <c r="R16" s="34">
        <v>4256.730011939987</v>
      </c>
      <c r="S16" s="34">
        <v>4441.0600032806287</v>
      </c>
      <c r="T16" s="34">
        <v>4639.3500280380058</v>
      </c>
      <c r="U16" s="34">
        <v>4848.569939613325</v>
      </c>
      <c r="V16" s="34">
        <v>5014.8800783157221</v>
      </c>
      <c r="W16" s="34">
        <v>5185.1698760986246</v>
      </c>
      <c r="X16" s="34">
        <v>5358.0499038696198</v>
      </c>
      <c r="Y16" s="34">
        <v>5533.8399972915486</v>
      </c>
      <c r="Z16" s="34">
        <v>5711.5400094985844</v>
      </c>
      <c r="AA16" s="34">
        <v>5892.4599466323762</v>
      </c>
    </row>
    <row r="17" spans="1:27" x14ac:dyDescent="0.35">
      <c r="A17" s="38" t="s">
        <v>127</v>
      </c>
      <c r="B17" s="38"/>
      <c r="C17" s="35">
        <v>58337.249126213523</v>
      </c>
      <c r="D17" s="35">
        <v>66968.85012931205</v>
      </c>
      <c r="E17" s="35">
        <v>68294.957765522006</v>
      </c>
      <c r="F17" s="35">
        <v>69415.829328255495</v>
      </c>
      <c r="G17" s="35">
        <v>70474.312315349642</v>
      </c>
      <c r="H17" s="35">
        <v>74434.931802570194</v>
      </c>
      <c r="I17" s="35">
        <v>74716.831954082445</v>
      </c>
      <c r="J17" s="35">
        <v>78664.57278223394</v>
      </c>
      <c r="K17" s="35">
        <v>79063.446565195904</v>
      </c>
      <c r="L17" s="35">
        <v>77031.407307133457</v>
      </c>
      <c r="M17" s="35">
        <v>77219.527713223666</v>
      </c>
      <c r="N17" s="35">
        <v>81294.617248221417</v>
      </c>
      <c r="O17" s="35">
        <v>81583.414346954291</v>
      </c>
      <c r="P17" s="35">
        <v>81466.416443860478</v>
      </c>
      <c r="Q17" s="35">
        <v>78576.323558183853</v>
      </c>
      <c r="R17" s="35">
        <v>77587.564638853204</v>
      </c>
      <c r="S17" s="35">
        <v>84590.36243848197</v>
      </c>
      <c r="T17" s="35">
        <v>84994.019358575504</v>
      </c>
      <c r="U17" s="35">
        <v>84131.303139510739</v>
      </c>
      <c r="V17" s="35">
        <v>85148.949156651215</v>
      </c>
      <c r="W17" s="35">
        <v>87718.669688380891</v>
      </c>
      <c r="X17" s="35">
        <v>91158.518278554286</v>
      </c>
      <c r="Y17" s="35">
        <v>88836.43290606988</v>
      </c>
      <c r="Z17" s="35">
        <v>86268.211176483484</v>
      </c>
      <c r="AA17" s="35">
        <v>83872.034099934041</v>
      </c>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10260</v>
      </c>
      <c r="D20" s="34">
        <v>9760</v>
      </c>
      <c r="E20" s="34">
        <v>8260</v>
      </c>
      <c r="F20" s="34">
        <v>7600</v>
      </c>
      <c r="G20" s="34">
        <v>7600</v>
      </c>
      <c r="H20" s="34">
        <v>7600</v>
      </c>
      <c r="I20" s="34">
        <v>6160</v>
      </c>
      <c r="J20" s="34">
        <v>6160</v>
      </c>
      <c r="K20" s="34">
        <v>5500</v>
      </c>
      <c r="L20" s="34">
        <v>4130</v>
      </c>
      <c r="M20" s="34">
        <v>4130</v>
      </c>
      <c r="N20" s="34">
        <v>2690</v>
      </c>
      <c r="O20" s="34">
        <v>2690</v>
      </c>
      <c r="P20" s="34">
        <v>2690</v>
      </c>
      <c r="Q20" s="34">
        <v>1320</v>
      </c>
      <c r="R20" s="34">
        <v>1320</v>
      </c>
      <c r="S20" s="34">
        <v>660</v>
      </c>
      <c r="T20" s="34">
        <v>660</v>
      </c>
      <c r="U20" s="34">
        <v>660</v>
      </c>
      <c r="V20" s="34">
        <v>660</v>
      </c>
      <c r="W20" s="34">
        <v>660</v>
      </c>
      <c r="X20" s="34">
        <v>0</v>
      </c>
      <c r="Y20" s="34">
        <v>0</v>
      </c>
      <c r="Z20" s="34">
        <v>0</v>
      </c>
      <c r="AA20" s="34">
        <v>0</v>
      </c>
    </row>
    <row r="21" spans="1:27" s="30" customFormat="1"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s="30" customFormat="1" x14ac:dyDescent="0.35">
      <c r="A22" s="31" t="s">
        <v>119</v>
      </c>
      <c r="B22" s="31" t="s">
        <v>18</v>
      </c>
      <c r="C22" s="34">
        <v>624.99899291992097</v>
      </c>
      <c r="D22" s="34">
        <v>624.99954764987092</v>
      </c>
      <c r="E22" s="34">
        <v>624.99964890716092</v>
      </c>
      <c r="F22" s="34">
        <v>624.99964948612092</v>
      </c>
      <c r="G22" s="34">
        <v>624.99964953796098</v>
      </c>
      <c r="H22" s="34">
        <v>624.99964958866099</v>
      </c>
      <c r="I22" s="34">
        <v>624.99964979382094</v>
      </c>
      <c r="J22" s="34">
        <v>624.99965028278098</v>
      </c>
      <c r="K22" s="34">
        <v>624.99965312582094</v>
      </c>
      <c r="L22" s="34">
        <v>624.99967770575097</v>
      </c>
      <c r="M22" s="34">
        <v>624.99967820752101</v>
      </c>
      <c r="N22" s="34">
        <v>624.99977936072094</v>
      </c>
      <c r="O22" s="34">
        <v>624.99978052528093</v>
      </c>
      <c r="P22" s="34">
        <v>624.999780655721</v>
      </c>
      <c r="Q22" s="34">
        <v>624.99978076888101</v>
      </c>
      <c r="R22" s="34">
        <v>624.99978089536091</v>
      </c>
      <c r="S22" s="34">
        <v>624.99990834082098</v>
      </c>
      <c r="T22" s="34">
        <v>624.99990908482096</v>
      </c>
      <c r="U22" s="34">
        <v>624.99990968952102</v>
      </c>
      <c r="V22" s="34">
        <v>624.99990986402099</v>
      </c>
      <c r="W22" s="34">
        <v>624.99991225242093</v>
      </c>
      <c r="X22" s="34">
        <v>625.00002723552097</v>
      </c>
      <c r="Y22" s="34">
        <v>185.00002863802101</v>
      </c>
      <c r="Z22" s="34">
        <v>1.0359386999999999E-3</v>
      </c>
      <c r="AA22" s="34">
        <v>1.0362347999999901E-3</v>
      </c>
    </row>
    <row r="23" spans="1:27" s="30" customFormat="1"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s="30" customFormat="1" x14ac:dyDescent="0.35">
      <c r="A24" s="31" t="s">
        <v>119</v>
      </c>
      <c r="B24" s="31" t="s">
        <v>63</v>
      </c>
      <c r="C24" s="34">
        <v>1438.0011246728</v>
      </c>
      <c r="D24" s="34">
        <v>1438.0011382882501</v>
      </c>
      <c r="E24" s="34">
        <v>1438.0013457078599</v>
      </c>
      <c r="F24" s="34">
        <v>1438.0014521864</v>
      </c>
      <c r="G24" s="34">
        <v>1438.0014849295999</v>
      </c>
      <c r="H24" s="34">
        <v>1438.0015141828399</v>
      </c>
      <c r="I24" s="34">
        <v>1438.00155500494</v>
      </c>
      <c r="J24" s="34">
        <v>1438.00159837566</v>
      </c>
      <c r="K24" s="34">
        <v>1438.0016427972</v>
      </c>
      <c r="L24" s="34">
        <v>1438.0017046524999</v>
      </c>
      <c r="M24" s="34">
        <v>1438.0017720810001</v>
      </c>
      <c r="N24" s="34">
        <v>1438.0019096480701</v>
      </c>
      <c r="O24" s="34">
        <v>1438.0020418831</v>
      </c>
      <c r="P24" s="34">
        <v>1438.0021273276</v>
      </c>
      <c r="Q24" s="34">
        <v>1487.1973001597</v>
      </c>
      <c r="R24" s="34">
        <v>1487.1973686385002</v>
      </c>
      <c r="S24" s="34">
        <v>1678.6627103728001</v>
      </c>
      <c r="T24" s="34">
        <v>1678.6627836631001</v>
      </c>
      <c r="U24" s="34">
        <v>1678.6629567217999</v>
      </c>
      <c r="V24" s="34">
        <v>1678.6630393457001</v>
      </c>
      <c r="W24" s="34">
        <v>1678.6631309436</v>
      </c>
      <c r="X24" s="34">
        <v>1836.7358917771001</v>
      </c>
      <c r="Y24" s="34">
        <v>2135.4486149377999</v>
      </c>
      <c r="Z24" s="34">
        <v>1597.8521488838001</v>
      </c>
      <c r="AA24" s="34">
        <v>1698.1670795589998</v>
      </c>
    </row>
    <row r="25" spans="1:27" s="30" customFormat="1" x14ac:dyDescent="0.35">
      <c r="A25" s="31" t="s">
        <v>119</v>
      </c>
      <c r="B25" s="31" t="s">
        <v>62</v>
      </c>
      <c r="C25" s="34">
        <v>2525</v>
      </c>
      <c r="D25" s="34">
        <v>2525</v>
      </c>
      <c r="E25" s="34">
        <v>2525</v>
      </c>
      <c r="F25" s="34">
        <v>2525</v>
      </c>
      <c r="G25" s="34">
        <v>2525</v>
      </c>
      <c r="H25" s="34">
        <v>2525</v>
      </c>
      <c r="I25" s="34">
        <v>2525</v>
      </c>
      <c r="J25" s="34">
        <v>2525</v>
      </c>
      <c r="K25" s="34">
        <v>2525</v>
      </c>
      <c r="L25" s="34">
        <v>2525</v>
      </c>
      <c r="M25" s="34">
        <v>2525</v>
      </c>
      <c r="N25" s="34">
        <v>2525</v>
      </c>
      <c r="O25" s="34">
        <v>2525</v>
      </c>
      <c r="P25" s="34">
        <v>2525</v>
      </c>
      <c r="Q25" s="34">
        <v>2525</v>
      </c>
      <c r="R25" s="34">
        <v>2525</v>
      </c>
      <c r="S25" s="34">
        <v>2525</v>
      </c>
      <c r="T25" s="34">
        <v>2525</v>
      </c>
      <c r="U25" s="34">
        <v>2525</v>
      </c>
      <c r="V25" s="34">
        <v>2525</v>
      </c>
      <c r="W25" s="34">
        <v>2525</v>
      </c>
      <c r="X25" s="34">
        <v>2525</v>
      </c>
      <c r="Y25" s="34">
        <v>2525</v>
      </c>
      <c r="Z25" s="34">
        <v>2525</v>
      </c>
      <c r="AA25" s="34">
        <v>2525</v>
      </c>
    </row>
    <row r="26" spans="1:27" s="30" customFormat="1" x14ac:dyDescent="0.35">
      <c r="A26" s="31" t="s">
        <v>119</v>
      </c>
      <c r="B26" s="31" t="s">
        <v>66</v>
      </c>
      <c r="C26" s="34">
        <v>1902.4500007629379</v>
      </c>
      <c r="D26" s="34">
        <v>4359.9900846822948</v>
      </c>
      <c r="E26" s="34">
        <v>5729.253598012795</v>
      </c>
      <c r="F26" s="34">
        <v>5729.2569890624945</v>
      </c>
      <c r="G26" s="34">
        <v>5729.2589587648945</v>
      </c>
      <c r="H26" s="34">
        <v>5729.2603034427948</v>
      </c>
      <c r="I26" s="34">
        <v>5729.2608724747943</v>
      </c>
      <c r="J26" s="34">
        <v>5807.6344814933937</v>
      </c>
      <c r="K26" s="34">
        <v>5823.8104725178928</v>
      </c>
      <c r="L26" s="34">
        <v>6016.2768227246943</v>
      </c>
      <c r="M26" s="34">
        <v>6016.2769089319954</v>
      </c>
      <c r="N26" s="34">
        <v>6777.5906062948952</v>
      </c>
      <c r="O26" s="34">
        <v>7245.6172539756944</v>
      </c>
      <c r="P26" s="34">
        <v>7245.617273361594</v>
      </c>
      <c r="Q26" s="34">
        <v>7245.6173607492947</v>
      </c>
      <c r="R26" s="34">
        <v>7199.1174145039931</v>
      </c>
      <c r="S26" s="34">
        <v>6929.1177335756947</v>
      </c>
      <c r="T26" s="34">
        <v>6768.8797765970558</v>
      </c>
      <c r="U26" s="34">
        <v>6775.6922312051565</v>
      </c>
      <c r="V26" s="34">
        <v>6415.2120671554567</v>
      </c>
      <c r="W26" s="34">
        <v>7708.9960496013964</v>
      </c>
      <c r="X26" s="34">
        <v>7944.2381498190953</v>
      </c>
      <c r="Y26" s="34">
        <v>7649.2581911671641</v>
      </c>
      <c r="Z26" s="34">
        <v>7649.2582004371634</v>
      </c>
      <c r="AA26" s="34">
        <v>7649.2584303311633</v>
      </c>
    </row>
    <row r="27" spans="1:27" s="30" customFormat="1" x14ac:dyDescent="0.35">
      <c r="A27" s="31" t="s">
        <v>119</v>
      </c>
      <c r="B27" s="31" t="s">
        <v>65</v>
      </c>
      <c r="C27" s="34">
        <v>4087.8430453102787</v>
      </c>
      <c r="D27" s="34">
        <v>4467.8430587362191</v>
      </c>
      <c r="E27" s="34">
        <v>4467.8430830117386</v>
      </c>
      <c r="F27" s="34">
        <v>5176.9133793028695</v>
      </c>
      <c r="G27" s="34">
        <v>5176.9163045298792</v>
      </c>
      <c r="H27" s="34">
        <v>8390.2447978120399</v>
      </c>
      <c r="I27" s="34">
        <v>9769.9394866445691</v>
      </c>
      <c r="J27" s="34">
        <v>11075.251733049381</v>
      </c>
      <c r="K27" s="34">
        <v>11255.231868147777</v>
      </c>
      <c r="L27" s="34">
        <v>11275.36769492938</v>
      </c>
      <c r="M27" s="34">
        <v>11275.367707479078</v>
      </c>
      <c r="N27" s="34">
        <v>12417.423043616378</v>
      </c>
      <c r="O27" s="34">
        <v>12417.423176527078</v>
      </c>
      <c r="P27" s="34">
        <v>12417.423224002378</v>
      </c>
      <c r="Q27" s="34">
        <v>12417.423534157277</v>
      </c>
      <c r="R27" s="34">
        <v>12417.423647165779</v>
      </c>
      <c r="S27" s="34">
        <v>15064.353979973379</v>
      </c>
      <c r="T27" s="34">
        <v>14914.060833286621</v>
      </c>
      <c r="U27" s="34">
        <v>15504.34208936832</v>
      </c>
      <c r="V27" s="34">
        <v>15504.34226303632</v>
      </c>
      <c r="W27" s="34">
        <v>15801.473524526922</v>
      </c>
      <c r="X27" s="34">
        <v>15699.451005262745</v>
      </c>
      <c r="Y27" s="34">
        <v>15626.451300516745</v>
      </c>
      <c r="Z27" s="34">
        <v>15626.451303699745</v>
      </c>
      <c r="AA27" s="34">
        <v>15626.451312318744</v>
      </c>
    </row>
    <row r="28" spans="1:27" s="30" customFormat="1" x14ac:dyDescent="0.35">
      <c r="A28" s="31" t="s">
        <v>119</v>
      </c>
      <c r="B28" s="31" t="s">
        <v>34</v>
      </c>
      <c r="C28" s="34">
        <v>4.7589199000000002E-3</v>
      </c>
      <c r="D28" s="34">
        <v>5.5366301999999895E-3</v>
      </c>
      <c r="E28" s="34">
        <v>6.8151201999999897E-3</v>
      </c>
      <c r="F28" s="34">
        <v>8.0735711000000012E-3</v>
      </c>
      <c r="G28" s="34">
        <v>8.2137942999999814E-3</v>
      </c>
      <c r="H28" s="34">
        <v>2140.4725153949998</v>
      </c>
      <c r="I28" s="34">
        <v>3320.771456127</v>
      </c>
      <c r="J28" s="34">
        <v>3320.7726665779901</v>
      </c>
      <c r="K28" s="34">
        <v>3320.7728356809903</v>
      </c>
      <c r="L28" s="34">
        <v>3320.7729424009899</v>
      </c>
      <c r="M28" s="34">
        <v>3320.77298035899</v>
      </c>
      <c r="N28" s="34">
        <v>3320.7730709399902</v>
      </c>
      <c r="O28" s="34">
        <v>3320.7730711629902</v>
      </c>
      <c r="P28" s="34">
        <v>3320.7730713199899</v>
      </c>
      <c r="Q28" s="34">
        <v>3320.7730714559902</v>
      </c>
      <c r="R28" s="34">
        <v>3320.7730715729899</v>
      </c>
      <c r="S28" s="34">
        <v>3320.7730717219902</v>
      </c>
      <c r="T28" s="34">
        <v>3320.7730718999901</v>
      </c>
      <c r="U28" s="34">
        <v>3320.77307216899</v>
      </c>
      <c r="V28" s="34">
        <v>3320.7730776579901</v>
      </c>
      <c r="W28" s="34">
        <v>3320.7684395499996</v>
      </c>
      <c r="X28" s="34">
        <v>3320.7680047079998</v>
      </c>
      <c r="Y28" s="34">
        <v>3320.76657557</v>
      </c>
      <c r="Z28" s="34">
        <v>3320.7657219499988</v>
      </c>
      <c r="AA28" s="34">
        <v>3320.7657174830001</v>
      </c>
    </row>
    <row r="29" spans="1:27" s="30" customFormat="1" x14ac:dyDescent="0.35">
      <c r="A29" s="31" t="s">
        <v>119</v>
      </c>
      <c r="B29" s="31" t="s">
        <v>70</v>
      </c>
      <c r="C29" s="34">
        <v>240</v>
      </c>
      <c r="D29" s="34">
        <v>240</v>
      </c>
      <c r="E29" s="34">
        <v>240</v>
      </c>
      <c r="F29" s="34">
        <v>240.02301904089998</v>
      </c>
      <c r="G29" s="34">
        <v>2280.0230243862002</v>
      </c>
      <c r="H29" s="34">
        <v>2280.0250392645003</v>
      </c>
      <c r="I29" s="34">
        <v>2280.0265809712996</v>
      </c>
      <c r="J29" s="34">
        <v>2280.0308978186999</v>
      </c>
      <c r="K29" s="34">
        <v>2280.0527467596003</v>
      </c>
      <c r="L29" s="34">
        <v>2281.305834411</v>
      </c>
      <c r="M29" s="34">
        <v>2281.3058757669996</v>
      </c>
      <c r="N29" s="34">
        <v>2632.452633891</v>
      </c>
      <c r="O29" s="34">
        <v>2632.452666744</v>
      </c>
      <c r="P29" s="34">
        <v>2632.4526801339998</v>
      </c>
      <c r="Q29" s="34">
        <v>2632.4528889485</v>
      </c>
      <c r="R29" s="34">
        <v>2632.4529294290001</v>
      </c>
      <c r="S29" s="34">
        <v>3651.8883631659996</v>
      </c>
      <c r="T29" s="34">
        <v>3651.8884281729997</v>
      </c>
      <c r="U29" s="34">
        <v>3651.8886031059997</v>
      </c>
      <c r="V29" s="34">
        <v>3651.8887511059997</v>
      </c>
      <c r="W29" s="34">
        <v>3651.9012559299999</v>
      </c>
      <c r="X29" s="34">
        <v>3651.901342958</v>
      </c>
      <c r="Y29" s="34">
        <v>3651.9013523219996</v>
      </c>
      <c r="Z29" s="34">
        <v>3651.9014715849994</v>
      </c>
      <c r="AA29" s="34">
        <v>3651.9014814919997</v>
      </c>
    </row>
    <row r="30" spans="1:27" s="30" customFormat="1" x14ac:dyDescent="0.35">
      <c r="A30" s="31" t="s">
        <v>119</v>
      </c>
      <c r="B30" s="31" t="s">
        <v>52</v>
      </c>
      <c r="C30" s="34">
        <v>238.6299976110457</v>
      </c>
      <c r="D30" s="34">
        <v>301.40000319480828</v>
      </c>
      <c r="E30" s="34">
        <v>557.77000975608735</v>
      </c>
      <c r="F30" s="34">
        <v>940.54999494552612</v>
      </c>
      <c r="G30" s="34">
        <v>1046.4800271987915</v>
      </c>
      <c r="H30" s="34">
        <v>1131.6399831771841</v>
      </c>
      <c r="I30" s="34">
        <v>1188.7900004386895</v>
      </c>
      <c r="J30" s="34">
        <v>1250.4699811935418</v>
      </c>
      <c r="K30" s="34">
        <v>1319.8300051689134</v>
      </c>
      <c r="L30" s="34">
        <v>1377.3399710655124</v>
      </c>
      <c r="M30" s="34">
        <v>1428.2799692153878</v>
      </c>
      <c r="N30" s="34">
        <v>1475.4899520873946</v>
      </c>
      <c r="O30" s="34">
        <v>1523.5200500488215</v>
      </c>
      <c r="P30" s="34">
        <v>1575.7700424194293</v>
      </c>
      <c r="Q30" s="34">
        <v>1637.6599483489931</v>
      </c>
      <c r="R30" s="34">
        <v>1703.4800119399938</v>
      </c>
      <c r="S30" s="34">
        <v>1768.2899684905972</v>
      </c>
      <c r="T30" s="34">
        <v>1837.9099798202431</v>
      </c>
      <c r="U30" s="34">
        <v>1910.5500040054235</v>
      </c>
      <c r="V30" s="34">
        <v>1964.3000078201212</v>
      </c>
      <c r="W30" s="34">
        <v>2018.5299377441347</v>
      </c>
      <c r="X30" s="34">
        <v>2073.8599624633757</v>
      </c>
      <c r="Y30" s="34">
        <v>2130.0499963760335</v>
      </c>
      <c r="Z30" s="34">
        <v>2186.4899835586498</v>
      </c>
      <c r="AA30" s="34">
        <v>2243.4099359512302</v>
      </c>
    </row>
    <row r="31" spans="1:27" s="30" customFormat="1" x14ac:dyDescent="0.35">
      <c r="A31" s="38" t="s">
        <v>127</v>
      </c>
      <c r="B31" s="38"/>
      <c r="C31" s="35">
        <v>20838.293163665938</v>
      </c>
      <c r="D31" s="35">
        <v>23175.833829356638</v>
      </c>
      <c r="E31" s="35">
        <v>23045.097675639554</v>
      </c>
      <c r="F31" s="35">
        <v>23094.171470037883</v>
      </c>
      <c r="G31" s="35">
        <v>23094.176397762334</v>
      </c>
      <c r="H31" s="35">
        <v>26307.506265026335</v>
      </c>
      <c r="I31" s="35">
        <v>26247.201563918123</v>
      </c>
      <c r="J31" s="35">
        <v>27630.887463201216</v>
      </c>
      <c r="K31" s="35">
        <v>27167.043636588693</v>
      </c>
      <c r="L31" s="35">
        <v>26009.645900012329</v>
      </c>
      <c r="M31" s="35">
        <v>26009.646066699592</v>
      </c>
      <c r="N31" s="35">
        <v>26473.015338920064</v>
      </c>
      <c r="O31" s="35">
        <v>26941.042252911153</v>
      </c>
      <c r="P31" s="35">
        <v>26941.042405347293</v>
      </c>
      <c r="Q31" s="35">
        <v>25620.237975835153</v>
      </c>
      <c r="R31" s="35">
        <v>25573.738211203632</v>
      </c>
      <c r="S31" s="35">
        <v>27482.134332262693</v>
      </c>
      <c r="T31" s="35">
        <v>27171.6033026316</v>
      </c>
      <c r="U31" s="35">
        <v>27768.697186984798</v>
      </c>
      <c r="V31" s="35">
        <v>27408.217279401499</v>
      </c>
      <c r="W31" s="35">
        <v>28999.13261732434</v>
      </c>
      <c r="X31" s="35">
        <v>28630.425074094463</v>
      </c>
      <c r="Y31" s="35">
        <v>28121.158135259728</v>
      </c>
      <c r="Z31" s="35">
        <v>27398.56268895941</v>
      </c>
      <c r="AA31" s="35">
        <v>27498.87785844371</v>
      </c>
    </row>
    <row r="32" spans="1:27" s="30" customFormat="1" x14ac:dyDescent="0.35"/>
    <row r="33" spans="1:27" s="30" customFormat="1"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s="30" customFormat="1" x14ac:dyDescent="0.35">
      <c r="A34" s="31" t="s">
        <v>120</v>
      </c>
      <c r="B34" s="31" t="s">
        <v>60</v>
      </c>
      <c r="C34" s="34">
        <v>8126</v>
      </c>
      <c r="D34" s="34">
        <v>8126</v>
      </c>
      <c r="E34" s="34">
        <v>7776</v>
      </c>
      <c r="F34" s="34">
        <v>7776</v>
      </c>
      <c r="G34" s="34">
        <v>7776</v>
      </c>
      <c r="H34" s="34">
        <v>7776</v>
      </c>
      <c r="I34" s="34">
        <v>7776</v>
      </c>
      <c r="J34" s="34">
        <v>7426</v>
      </c>
      <c r="K34" s="34">
        <v>7426</v>
      </c>
      <c r="L34" s="34">
        <v>6586</v>
      </c>
      <c r="M34" s="34">
        <v>6586</v>
      </c>
      <c r="N34" s="34">
        <v>5886</v>
      </c>
      <c r="O34" s="34">
        <v>5886</v>
      </c>
      <c r="P34" s="34">
        <v>5886</v>
      </c>
      <c r="Q34" s="34">
        <v>5046</v>
      </c>
      <c r="R34" s="34">
        <v>4346</v>
      </c>
      <c r="S34" s="34">
        <v>3896</v>
      </c>
      <c r="T34" s="34">
        <v>3531</v>
      </c>
      <c r="U34" s="34">
        <v>3166</v>
      </c>
      <c r="V34" s="34">
        <v>3166</v>
      </c>
      <c r="W34" s="34">
        <v>3166</v>
      </c>
      <c r="X34" s="34">
        <v>2422</v>
      </c>
      <c r="Y34" s="34">
        <v>2422</v>
      </c>
      <c r="Z34" s="34">
        <v>2422</v>
      </c>
      <c r="AA34" s="34">
        <v>2057</v>
      </c>
    </row>
    <row r="35" spans="1:27" s="30" customFormat="1"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s="30" customFormat="1" x14ac:dyDescent="0.35">
      <c r="A36" s="31" t="s">
        <v>120</v>
      </c>
      <c r="B36" s="31" t="s">
        <v>18</v>
      </c>
      <c r="C36" s="34">
        <v>1596.8999938964839</v>
      </c>
      <c r="D36" s="34">
        <v>1596.9005386442839</v>
      </c>
      <c r="E36" s="34">
        <v>1596.9005388034839</v>
      </c>
      <c r="F36" s="34">
        <v>1596.9005388761238</v>
      </c>
      <c r="G36" s="34">
        <v>1596.9005389180838</v>
      </c>
      <c r="H36" s="34">
        <v>1596.900538966524</v>
      </c>
      <c r="I36" s="34">
        <v>1596.900539042784</v>
      </c>
      <c r="J36" s="34">
        <v>1596.9005392218839</v>
      </c>
      <c r="K36" s="34">
        <v>1596.9005396066339</v>
      </c>
      <c r="L36" s="34">
        <v>1596.9005441586839</v>
      </c>
      <c r="M36" s="34">
        <v>1596.9005524591839</v>
      </c>
      <c r="N36" s="34">
        <v>1596.9005716426138</v>
      </c>
      <c r="O36" s="34">
        <v>1596.9005816668839</v>
      </c>
      <c r="P36" s="34">
        <v>1596.9005818629539</v>
      </c>
      <c r="Q36" s="34">
        <v>1596.900582133884</v>
      </c>
      <c r="R36" s="34">
        <v>1211.9005827329838</v>
      </c>
      <c r="S36" s="34">
        <v>1211.900672624884</v>
      </c>
      <c r="T36" s="34">
        <v>1211.9006728114339</v>
      </c>
      <c r="U36" s="34">
        <v>1068.5006792523</v>
      </c>
      <c r="V36" s="34">
        <v>1068.5006801816601</v>
      </c>
      <c r="W36" s="34">
        <v>1068.50068231206</v>
      </c>
      <c r="X36" s="34">
        <v>1068.5007160158</v>
      </c>
      <c r="Y36" s="34">
        <v>1068.5007162729</v>
      </c>
      <c r="Z36" s="34">
        <v>1068.5007165677</v>
      </c>
      <c r="AA36" s="34">
        <v>424.00071704139998</v>
      </c>
    </row>
    <row r="37" spans="1:27" s="30" customFormat="1"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s="30" customFormat="1" x14ac:dyDescent="0.35">
      <c r="A38" s="31" t="s">
        <v>120</v>
      </c>
      <c r="B38" s="31" t="s">
        <v>63</v>
      </c>
      <c r="C38" s="34">
        <v>1909.0005464276001</v>
      </c>
      <c r="D38" s="34">
        <v>1909.00055941904</v>
      </c>
      <c r="E38" s="34">
        <v>1909.0005882654</v>
      </c>
      <c r="F38" s="34">
        <v>1909.0006200964001</v>
      </c>
      <c r="G38" s="34">
        <v>1909.00063656</v>
      </c>
      <c r="H38" s="34">
        <v>1909.0006662112401</v>
      </c>
      <c r="I38" s="34">
        <v>1909.0007026955</v>
      </c>
      <c r="J38" s="34">
        <v>1909.0007460782001</v>
      </c>
      <c r="K38" s="34">
        <v>1909.0007892115</v>
      </c>
      <c r="L38" s="34">
        <v>1909.0008373881601</v>
      </c>
      <c r="M38" s="34">
        <v>1909.0008862003499</v>
      </c>
      <c r="N38" s="34">
        <v>1909.0009393983601</v>
      </c>
      <c r="O38" s="34">
        <v>1629.0009992094001</v>
      </c>
      <c r="P38" s="34">
        <v>1512.0010485528001</v>
      </c>
      <c r="Q38" s="34">
        <v>1512.0011083313</v>
      </c>
      <c r="R38" s="34">
        <v>1512.0011764921001</v>
      </c>
      <c r="S38" s="34">
        <v>1512.0019534359999</v>
      </c>
      <c r="T38" s="34">
        <v>1512.0019570007</v>
      </c>
      <c r="U38" s="34">
        <v>1512.001960862</v>
      </c>
      <c r="V38" s="34">
        <v>1512.0019645780001</v>
      </c>
      <c r="W38" s="34">
        <v>1512.0019695899</v>
      </c>
      <c r="X38" s="34">
        <v>1512.0019771223999</v>
      </c>
      <c r="Y38" s="34">
        <v>1512.0019850158001</v>
      </c>
      <c r="Z38" s="34">
        <v>1369.0019972975999</v>
      </c>
      <c r="AA38" s="34">
        <v>1369.0020363901001</v>
      </c>
    </row>
    <row r="39" spans="1:27" s="30" customFormat="1" x14ac:dyDescent="0.35">
      <c r="A39" s="31" t="s">
        <v>120</v>
      </c>
      <c r="B39" s="31" t="s">
        <v>62</v>
      </c>
      <c r="C39" s="34">
        <v>152.40000152587891</v>
      </c>
      <c r="D39" s="34">
        <v>152.40000152587891</v>
      </c>
      <c r="E39" s="34">
        <v>152.40000152587891</v>
      </c>
      <c r="F39" s="34">
        <v>152.40000152587891</v>
      </c>
      <c r="G39" s="34">
        <v>152.40000152587891</v>
      </c>
      <c r="H39" s="34">
        <v>152.40000152587891</v>
      </c>
      <c r="I39" s="34">
        <v>152.40000152587891</v>
      </c>
      <c r="J39" s="34">
        <v>152.40000152587891</v>
      </c>
      <c r="K39" s="34">
        <v>152.40000152587891</v>
      </c>
      <c r="L39" s="34">
        <v>152.40000152587891</v>
      </c>
      <c r="M39" s="34">
        <v>152.40000152587891</v>
      </c>
      <c r="N39" s="34">
        <v>152.40000152587891</v>
      </c>
      <c r="O39" s="34">
        <v>152.40000152587891</v>
      </c>
      <c r="P39" s="34">
        <v>152.40000152587891</v>
      </c>
      <c r="Q39" s="34">
        <v>152.40000152587891</v>
      </c>
      <c r="R39" s="34">
        <v>152.40000152587891</v>
      </c>
      <c r="S39" s="34">
        <v>66</v>
      </c>
      <c r="T39" s="34">
        <v>66</v>
      </c>
      <c r="U39" s="34">
        <v>66</v>
      </c>
      <c r="V39" s="34">
        <v>66</v>
      </c>
      <c r="W39" s="34">
        <v>66</v>
      </c>
      <c r="X39" s="34">
        <v>0</v>
      </c>
      <c r="Y39" s="34">
        <v>0</v>
      </c>
      <c r="Z39" s="34">
        <v>0</v>
      </c>
      <c r="AA39" s="34">
        <v>0</v>
      </c>
    </row>
    <row r="40" spans="1:27" s="30" customFormat="1" x14ac:dyDescent="0.35">
      <c r="A40" s="31" t="s">
        <v>120</v>
      </c>
      <c r="B40" s="31" t="s">
        <v>66</v>
      </c>
      <c r="C40" s="34">
        <v>648.40802001953</v>
      </c>
      <c r="D40" s="34">
        <v>5048.4119192614298</v>
      </c>
      <c r="E40" s="34">
        <v>5717.4774010299298</v>
      </c>
      <c r="F40" s="34">
        <v>6219.7109457895285</v>
      </c>
      <c r="G40" s="34">
        <v>7278.1663681624286</v>
      </c>
      <c r="H40" s="34">
        <v>7340.9074485648307</v>
      </c>
      <c r="I40" s="34">
        <v>7340.9074592461293</v>
      </c>
      <c r="J40" s="34">
        <v>7964.263926266729</v>
      </c>
      <c r="K40" s="34">
        <v>8427.1986769661289</v>
      </c>
      <c r="L40" s="34">
        <v>8549.3568531213277</v>
      </c>
      <c r="M40" s="34">
        <v>8549.3569077526299</v>
      </c>
      <c r="N40" s="34">
        <v>10163.425022128427</v>
      </c>
      <c r="O40" s="34">
        <v>10582.54712413263</v>
      </c>
      <c r="P40" s="34">
        <v>10582.548438796326</v>
      </c>
      <c r="Q40" s="34">
        <v>10885.156622028919</v>
      </c>
      <c r="R40" s="34">
        <v>11333.691444483929</v>
      </c>
      <c r="S40" s="34">
        <v>13324.924703557132</v>
      </c>
      <c r="T40" s="34">
        <v>13324.935643551133</v>
      </c>
      <c r="U40" s="34">
        <v>13324.935669343529</v>
      </c>
      <c r="V40" s="34">
        <v>13324.936136818129</v>
      </c>
      <c r="W40" s="34">
        <v>13324.945934631231</v>
      </c>
      <c r="X40" s="34">
        <v>14303.666152085621</v>
      </c>
      <c r="Y40" s="34">
        <v>14326.94906345844</v>
      </c>
      <c r="Z40" s="34">
        <v>13874.0590848266</v>
      </c>
      <c r="AA40" s="34">
        <v>13874.059109424499</v>
      </c>
    </row>
    <row r="41" spans="1:27" s="30" customFormat="1" x14ac:dyDescent="0.35">
      <c r="A41" s="31" t="s">
        <v>120</v>
      </c>
      <c r="B41" s="31" t="s">
        <v>65</v>
      </c>
      <c r="C41" s="34">
        <v>2130.0631331970749</v>
      </c>
      <c r="D41" s="34">
        <v>2940.0631338954954</v>
      </c>
      <c r="E41" s="34">
        <v>2940.0631353016156</v>
      </c>
      <c r="F41" s="34">
        <v>2940.0631480053944</v>
      </c>
      <c r="G41" s="34">
        <v>2940.0631594799352</v>
      </c>
      <c r="H41" s="34">
        <v>2983.2845325700046</v>
      </c>
      <c r="I41" s="34">
        <v>2983.2848523443854</v>
      </c>
      <c r="J41" s="34">
        <v>3483.1777834324353</v>
      </c>
      <c r="K41" s="34">
        <v>3483.1778471394941</v>
      </c>
      <c r="L41" s="34">
        <v>3829.1602593455341</v>
      </c>
      <c r="M41" s="34">
        <v>4017.2801532608737</v>
      </c>
      <c r="N41" s="34">
        <v>5530.2195905430326</v>
      </c>
      <c r="O41" s="34">
        <v>5530.2197580318334</v>
      </c>
      <c r="P41" s="34">
        <v>5530.2197683191334</v>
      </c>
      <c r="Q41" s="34">
        <v>5530.2197868888334</v>
      </c>
      <c r="R41" s="34">
        <v>5409.2210530750344</v>
      </c>
      <c r="S41" s="34">
        <v>6721.5279167721346</v>
      </c>
      <c r="T41" s="34">
        <v>6721.5302078902332</v>
      </c>
      <c r="U41" s="34">
        <v>6721.5303165168343</v>
      </c>
      <c r="V41" s="34">
        <v>8516.9550601123337</v>
      </c>
      <c r="W41" s="34">
        <v>8803.553151304237</v>
      </c>
      <c r="X41" s="34">
        <v>10067.713401436587</v>
      </c>
      <c r="Y41" s="34">
        <v>9914.7134178675897</v>
      </c>
      <c r="Z41" s="34">
        <v>9816.5734365354383</v>
      </c>
      <c r="AA41" s="34">
        <v>9752.413485669731</v>
      </c>
    </row>
    <row r="42" spans="1:27" s="30" customFormat="1" x14ac:dyDescent="0.35">
      <c r="A42" s="31" t="s">
        <v>120</v>
      </c>
      <c r="B42" s="31" t="s">
        <v>34</v>
      </c>
      <c r="C42" s="34">
        <v>102.0008691939</v>
      </c>
      <c r="D42" s="34">
        <v>122.0011196625</v>
      </c>
      <c r="E42" s="34">
        <v>122.001354896</v>
      </c>
      <c r="F42" s="34">
        <v>122.0014626781</v>
      </c>
      <c r="G42" s="34">
        <v>122.0017189146</v>
      </c>
      <c r="H42" s="34">
        <v>1828.9896000000001</v>
      </c>
      <c r="I42" s="34">
        <v>1876.5342000000001</v>
      </c>
      <c r="J42" s="34">
        <v>1876.5346999999999</v>
      </c>
      <c r="K42" s="34">
        <v>1876.5346999999999</v>
      </c>
      <c r="L42" s="34">
        <v>1876.5346999999999</v>
      </c>
      <c r="M42" s="34">
        <v>1876.5346999999999</v>
      </c>
      <c r="N42" s="34">
        <v>1876.5346999999999</v>
      </c>
      <c r="O42" s="34">
        <v>1876.5346999999999</v>
      </c>
      <c r="P42" s="34">
        <v>1876.5346999999999</v>
      </c>
      <c r="Q42" s="34">
        <v>1876.5346999999999</v>
      </c>
      <c r="R42" s="34">
        <v>1876.5346999999999</v>
      </c>
      <c r="S42" s="34">
        <v>1876.5346999999999</v>
      </c>
      <c r="T42" s="34">
        <v>1876.5346999999999</v>
      </c>
      <c r="U42" s="34">
        <v>1876.5346999999999</v>
      </c>
      <c r="V42" s="34">
        <v>1876.5346999999999</v>
      </c>
      <c r="W42" s="34">
        <v>1876.5338999999999</v>
      </c>
      <c r="X42" s="34">
        <v>1876.5337</v>
      </c>
      <c r="Y42" s="34">
        <v>1876.5334</v>
      </c>
      <c r="Z42" s="34">
        <v>1876.5333000000001</v>
      </c>
      <c r="AA42" s="34">
        <v>1876.5331000000001</v>
      </c>
    </row>
    <row r="43" spans="1:27" s="30" customFormat="1" x14ac:dyDescent="0.35">
      <c r="A43" s="31" t="s">
        <v>120</v>
      </c>
      <c r="B43" s="31" t="s">
        <v>70</v>
      </c>
      <c r="C43" s="34">
        <v>570</v>
      </c>
      <c r="D43" s="34">
        <v>570</v>
      </c>
      <c r="E43" s="34">
        <v>570</v>
      </c>
      <c r="F43" s="34">
        <v>570.00369333339995</v>
      </c>
      <c r="G43" s="34">
        <v>570.0048294943</v>
      </c>
      <c r="H43" s="34">
        <v>570.00483110029995</v>
      </c>
      <c r="I43" s="34">
        <v>570.00516817899995</v>
      </c>
      <c r="J43" s="34">
        <v>570.00780339769994</v>
      </c>
      <c r="K43" s="34">
        <v>570.01753416500003</v>
      </c>
      <c r="L43" s="34">
        <v>570.09489298000005</v>
      </c>
      <c r="M43" s="34">
        <v>570.09490315000005</v>
      </c>
      <c r="N43" s="34">
        <v>888.26482999999894</v>
      </c>
      <c r="O43" s="34">
        <v>888.26486</v>
      </c>
      <c r="P43" s="34">
        <v>888.26486</v>
      </c>
      <c r="Q43" s="34">
        <v>888.26490000000001</v>
      </c>
      <c r="R43" s="34">
        <v>888.26490000000001</v>
      </c>
      <c r="S43" s="34">
        <v>1963.1537000000001</v>
      </c>
      <c r="T43" s="34">
        <v>1963.1538</v>
      </c>
      <c r="U43" s="34">
        <v>1963.1538</v>
      </c>
      <c r="V43" s="34">
        <v>1963.1539</v>
      </c>
      <c r="W43" s="34">
        <v>2583.0658000000003</v>
      </c>
      <c r="X43" s="34">
        <v>2828.9539999999902</v>
      </c>
      <c r="Y43" s="34">
        <v>2828.9539999999902</v>
      </c>
      <c r="Z43" s="34">
        <v>2828.9539999999902</v>
      </c>
      <c r="AA43" s="34">
        <v>2828.9539999999902</v>
      </c>
    </row>
    <row r="44" spans="1:27" s="30" customFormat="1" x14ac:dyDescent="0.35">
      <c r="A44" s="31" t="s">
        <v>120</v>
      </c>
      <c r="B44" s="31" t="s">
        <v>52</v>
      </c>
      <c r="C44" s="34">
        <v>122.870002746582</v>
      </c>
      <c r="D44" s="34">
        <v>156.11999511718699</v>
      </c>
      <c r="E44" s="34">
        <v>291.20999145507801</v>
      </c>
      <c r="F44" s="34">
        <v>496.95001220703102</v>
      </c>
      <c r="G44" s="34">
        <v>556.75</v>
      </c>
      <c r="H44" s="34">
        <v>606.79998779296795</v>
      </c>
      <c r="I44" s="34">
        <v>642.72998046875</v>
      </c>
      <c r="J44" s="34">
        <v>681.59002685546795</v>
      </c>
      <c r="K44" s="34">
        <v>725</v>
      </c>
      <c r="L44" s="34">
        <v>763.91998291015602</v>
      </c>
      <c r="M44" s="34">
        <v>799.35998535156205</v>
      </c>
      <c r="N44" s="34">
        <v>834.17999267578102</v>
      </c>
      <c r="O44" s="34">
        <v>869.82000732421795</v>
      </c>
      <c r="P44" s="34">
        <v>909.53997802734295</v>
      </c>
      <c r="Q44" s="34">
        <v>953.89001464843705</v>
      </c>
      <c r="R44" s="34">
        <v>1001.46002197265</v>
      </c>
      <c r="S44" s="34">
        <v>1050.64001464843</v>
      </c>
      <c r="T44" s="34">
        <v>1104.35998535156</v>
      </c>
      <c r="U44" s="34">
        <v>1161.9599609375</v>
      </c>
      <c r="V44" s="34">
        <v>1210.31005859375</v>
      </c>
      <c r="W44" s="34">
        <v>1260.40002441406</v>
      </c>
      <c r="X44" s="34">
        <v>1312</v>
      </c>
      <c r="Y44" s="34">
        <v>1364.66003417968</v>
      </c>
      <c r="Z44" s="34">
        <v>1418.01000976562</v>
      </c>
      <c r="AA44" s="34">
        <v>1473.05004882812</v>
      </c>
    </row>
    <row r="45" spans="1:27" s="30" customFormat="1" x14ac:dyDescent="0.35">
      <c r="A45" s="38" t="s">
        <v>127</v>
      </c>
      <c r="B45" s="38"/>
      <c r="C45" s="35">
        <v>14562.771695066567</v>
      </c>
      <c r="D45" s="35">
        <v>19772.77615274613</v>
      </c>
      <c r="E45" s="35">
        <v>20091.841664926309</v>
      </c>
      <c r="F45" s="35">
        <v>20594.075254293326</v>
      </c>
      <c r="G45" s="35">
        <v>21652.530704646328</v>
      </c>
      <c r="H45" s="35">
        <v>21758.493187838478</v>
      </c>
      <c r="I45" s="35">
        <v>21758.493554854678</v>
      </c>
      <c r="J45" s="35">
        <v>22531.742996525125</v>
      </c>
      <c r="K45" s="35">
        <v>22994.677854449634</v>
      </c>
      <c r="L45" s="35">
        <v>22622.818495539588</v>
      </c>
      <c r="M45" s="35">
        <v>22810.938501198914</v>
      </c>
      <c r="N45" s="35">
        <v>25237.946125238312</v>
      </c>
      <c r="O45" s="35">
        <v>25377.068464566626</v>
      </c>
      <c r="P45" s="35">
        <v>25260.069839057091</v>
      </c>
      <c r="Q45" s="35">
        <v>24722.678100908815</v>
      </c>
      <c r="R45" s="35">
        <v>23965.214258309927</v>
      </c>
      <c r="S45" s="35">
        <v>26732.355246390151</v>
      </c>
      <c r="T45" s="35">
        <v>26367.368481253499</v>
      </c>
      <c r="U45" s="35">
        <v>25858.968625974663</v>
      </c>
      <c r="V45" s="35">
        <v>27654.393841690122</v>
      </c>
      <c r="W45" s="35">
        <v>27941.001737837429</v>
      </c>
      <c r="X45" s="35">
        <v>29373.882246660411</v>
      </c>
      <c r="Y45" s="35">
        <v>29244.165182614728</v>
      </c>
      <c r="Z45" s="35">
        <v>28550.135235227339</v>
      </c>
      <c r="AA45" s="35">
        <v>27476.475348525732</v>
      </c>
    </row>
    <row r="46" spans="1:27" s="30" customFormat="1" x14ac:dyDescent="0.35"/>
    <row r="47" spans="1:27" s="30" customFormat="1"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s="30" customFormat="1"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s="30" customFormat="1" x14ac:dyDescent="0.35">
      <c r="A49" s="31" t="s">
        <v>121</v>
      </c>
      <c r="B49" s="31" t="s">
        <v>68</v>
      </c>
      <c r="C49" s="34">
        <v>4775</v>
      </c>
      <c r="D49" s="34">
        <v>4775</v>
      </c>
      <c r="E49" s="34">
        <v>4775</v>
      </c>
      <c r="F49" s="34">
        <v>4775</v>
      </c>
      <c r="G49" s="34">
        <v>4775</v>
      </c>
      <c r="H49" s="34">
        <v>4412.5</v>
      </c>
      <c r="I49" s="34">
        <v>4050</v>
      </c>
      <c r="J49" s="34">
        <v>4050</v>
      </c>
      <c r="K49" s="34">
        <v>3687.5</v>
      </c>
      <c r="L49" s="34">
        <v>3325</v>
      </c>
      <c r="M49" s="34">
        <v>3325</v>
      </c>
      <c r="N49" s="34">
        <v>3325</v>
      </c>
      <c r="O49" s="34">
        <v>3325</v>
      </c>
      <c r="P49" s="34">
        <v>3325</v>
      </c>
      <c r="Q49" s="34">
        <v>3325</v>
      </c>
      <c r="R49" s="34">
        <v>3325</v>
      </c>
      <c r="S49" s="34">
        <v>3325</v>
      </c>
      <c r="T49" s="34">
        <v>3325</v>
      </c>
      <c r="U49" s="34">
        <v>3325</v>
      </c>
      <c r="V49" s="34">
        <v>3325</v>
      </c>
      <c r="W49" s="34">
        <v>3325</v>
      </c>
      <c r="X49" s="34">
        <v>2767.5</v>
      </c>
      <c r="Y49" s="34">
        <v>1662.5</v>
      </c>
      <c r="Z49" s="34">
        <v>1662.5</v>
      </c>
      <c r="AA49" s="34">
        <v>1662.5</v>
      </c>
    </row>
    <row r="50" spans="1:27" s="30" customFormat="1" x14ac:dyDescent="0.35">
      <c r="A50" s="31" t="s">
        <v>121</v>
      </c>
      <c r="B50" s="31" t="s">
        <v>18</v>
      </c>
      <c r="C50" s="34">
        <v>0</v>
      </c>
      <c r="D50" s="34">
        <v>5.9328815999999999E-4</v>
      </c>
      <c r="E50" s="34">
        <v>5.9368479999999998E-4</v>
      </c>
      <c r="F50" s="34">
        <v>5.9379279999999897E-4</v>
      </c>
      <c r="G50" s="34">
        <v>5.9385446E-4</v>
      </c>
      <c r="H50" s="34">
        <v>5.9390754999999896E-4</v>
      </c>
      <c r="I50" s="34">
        <v>5.9398510000000003E-4</v>
      </c>
      <c r="J50" s="34">
        <v>5.9410754999999896E-4</v>
      </c>
      <c r="K50" s="34">
        <v>5.9447769999999996E-4</v>
      </c>
      <c r="L50" s="34">
        <v>5.9621193E-4</v>
      </c>
      <c r="M50" s="34">
        <v>5.9634103999999996E-4</v>
      </c>
      <c r="N50" s="34">
        <v>6.4272725000000003E-4</v>
      </c>
      <c r="O50" s="34">
        <v>6.4309342999999998E-4</v>
      </c>
      <c r="P50" s="34">
        <v>6.4319910000000004E-4</v>
      </c>
      <c r="Q50" s="34">
        <v>6.4329250000000001E-4</v>
      </c>
      <c r="R50" s="34">
        <v>6.4349035000000005E-4</v>
      </c>
      <c r="S50" s="34">
        <v>6.7263550000000005E-4</v>
      </c>
      <c r="T50" s="34">
        <v>6.8254899999999996E-4</v>
      </c>
      <c r="U50" s="34">
        <v>7.0600800000000005E-4</v>
      </c>
      <c r="V50" s="34">
        <v>7.0705810000000003E-4</v>
      </c>
      <c r="W50" s="34">
        <v>7.4892969999999998E-4</v>
      </c>
      <c r="X50" s="34">
        <v>7.8219300000000004E-4</v>
      </c>
      <c r="Y50" s="34">
        <v>7.8422970000000002E-4</v>
      </c>
      <c r="Z50" s="34">
        <v>7.8443700000000002E-4</v>
      </c>
      <c r="AA50" s="34">
        <v>7.8474386999999996E-4</v>
      </c>
    </row>
    <row r="51" spans="1:27" s="30" customFormat="1" x14ac:dyDescent="0.35">
      <c r="A51" s="31" t="s">
        <v>121</v>
      </c>
      <c r="B51" s="31" t="s">
        <v>30</v>
      </c>
      <c r="C51" s="34">
        <v>500</v>
      </c>
      <c r="D51" s="34">
        <v>500</v>
      </c>
      <c r="E51" s="34">
        <v>500</v>
      </c>
      <c r="F51" s="34">
        <v>500</v>
      </c>
      <c r="G51" s="34">
        <v>500</v>
      </c>
      <c r="H51" s="34">
        <v>500</v>
      </c>
      <c r="I51" s="34">
        <v>500</v>
      </c>
      <c r="J51" s="34">
        <v>500</v>
      </c>
      <c r="K51" s="34">
        <v>500</v>
      </c>
      <c r="L51" s="34">
        <v>500</v>
      </c>
      <c r="M51" s="34">
        <v>500</v>
      </c>
      <c r="N51" s="34">
        <v>500</v>
      </c>
      <c r="O51" s="34">
        <v>500</v>
      </c>
      <c r="P51" s="34">
        <v>500</v>
      </c>
      <c r="Q51" s="34">
        <v>500</v>
      </c>
      <c r="R51" s="34">
        <v>500</v>
      </c>
      <c r="S51" s="34">
        <v>500</v>
      </c>
      <c r="T51" s="34">
        <v>500</v>
      </c>
      <c r="U51" s="34">
        <v>0</v>
      </c>
      <c r="V51" s="34">
        <v>0</v>
      </c>
      <c r="W51" s="34">
        <v>0</v>
      </c>
      <c r="X51" s="34">
        <v>0</v>
      </c>
      <c r="Y51" s="34">
        <v>0</v>
      </c>
      <c r="Z51" s="34">
        <v>0</v>
      </c>
      <c r="AA51" s="34">
        <v>0</v>
      </c>
    </row>
    <row r="52" spans="1:27" s="30" customFormat="1" x14ac:dyDescent="0.35">
      <c r="A52" s="31" t="s">
        <v>121</v>
      </c>
      <c r="B52" s="31" t="s">
        <v>63</v>
      </c>
      <c r="C52" s="34">
        <v>1900.0005436803301</v>
      </c>
      <c r="D52" s="34">
        <v>1900.0005577145</v>
      </c>
      <c r="E52" s="34">
        <v>1900.0005866157001</v>
      </c>
      <c r="F52" s="34">
        <v>1900.0006168673999</v>
      </c>
      <c r="G52" s="34">
        <v>1900.00064752705</v>
      </c>
      <c r="H52" s="34">
        <v>1900.00067613844</v>
      </c>
      <c r="I52" s="34">
        <v>1900.0007152006001</v>
      </c>
      <c r="J52" s="34">
        <v>1900.0007531768999</v>
      </c>
      <c r="K52" s="34">
        <v>1900.0007993129</v>
      </c>
      <c r="L52" s="34">
        <v>1900.0008552316999</v>
      </c>
      <c r="M52" s="34">
        <v>1900.0008911882001</v>
      </c>
      <c r="N52" s="34">
        <v>1900.00095590204</v>
      </c>
      <c r="O52" s="34">
        <v>1730.0010170876999</v>
      </c>
      <c r="P52" s="34">
        <v>1730.0010677518001</v>
      </c>
      <c r="Q52" s="34">
        <v>1730.0011207401001</v>
      </c>
      <c r="R52" s="34">
        <v>1730.0011856343001</v>
      </c>
      <c r="S52" s="34">
        <v>1730.0012698191999</v>
      </c>
      <c r="T52" s="34">
        <v>1730.0013436417</v>
      </c>
      <c r="U52" s="34">
        <v>1290.0014313909001</v>
      </c>
      <c r="V52" s="34">
        <v>1290.0015136651</v>
      </c>
      <c r="W52" s="34">
        <v>1290.001609229</v>
      </c>
      <c r="X52" s="34">
        <v>1196.001703526</v>
      </c>
      <c r="Y52" s="34">
        <v>1196.0018719039001</v>
      </c>
      <c r="Z52" s="34">
        <v>1196.0020774510001</v>
      </c>
      <c r="AA52" s="34">
        <v>1196.0021302191999</v>
      </c>
    </row>
    <row r="53" spans="1:27" s="30" customFormat="1" x14ac:dyDescent="0.35">
      <c r="A53" s="31" t="s">
        <v>121</v>
      </c>
      <c r="B53" s="31" t="s">
        <v>62</v>
      </c>
      <c r="C53" s="34">
        <v>2279</v>
      </c>
      <c r="D53" s="34">
        <v>2279</v>
      </c>
      <c r="E53" s="34">
        <v>2279</v>
      </c>
      <c r="F53" s="34">
        <v>2279</v>
      </c>
      <c r="G53" s="34">
        <v>2279</v>
      </c>
      <c r="H53" s="34">
        <v>2279</v>
      </c>
      <c r="I53" s="34">
        <v>2279</v>
      </c>
      <c r="J53" s="34">
        <v>2279</v>
      </c>
      <c r="K53" s="34">
        <v>2279</v>
      </c>
      <c r="L53" s="34">
        <v>2279</v>
      </c>
      <c r="M53" s="34">
        <v>2279</v>
      </c>
      <c r="N53" s="34">
        <v>2279</v>
      </c>
      <c r="O53" s="34">
        <v>2279</v>
      </c>
      <c r="P53" s="34">
        <v>2279</v>
      </c>
      <c r="Q53" s="34">
        <v>2279</v>
      </c>
      <c r="R53" s="34">
        <v>2279</v>
      </c>
      <c r="S53" s="34">
        <v>2279</v>
      </c>
      <c r="T53" s="34">
        <v>2279</v>
      </c>
      <c r="U53" s="34">
        <v>2279</v>
      </c>
      <c r="V53" s="34">
        <v>2279</v>
      </c>
      <c r="W53" s="34">
        <v>2279</v>
      </c>
      <c r="X53" s="34">
        <v>2279</v>
      </c>
      <c r="Y53" s="34">
        <v>2279</v>
      </c>
      <c r="Z53" s="34">
        <v>2279</v>
      </c>
      <c r="AA53" s="34">
        <v>2279</v>
      </c>
    </row>
    <row r="54" spans="1:27" s="30" customFormat="1" x14ac:dyDescent="0.35">
      <c r="A54" s="31" t="s">
        <v>121</v>
      </c>
      <c r="B54" s="31" t="s">
        <v>66</v>
      </c>
      <c r="C54" s="34">
        <v>3928.5299720764133</v>
      </c>
      <c r="D54" s="34">
        <v>4288.5923312519217</v>
      </c>
      <c r="E54" s="34">
        <v>5035.2228154318136</v>
      </c>
      <c r="F54" s="34">
        <v>5285.237271639704</v>
      </c>
      <c r="G54" s="34">
        <v>5285.2574729827338</v>
      </c>
      <c r="H54" s="34">
        <v>5285.2576291048135</v>
      </c>
      <c r="I54" s="34">
        <v>5285.2661922835932</v>
      </c>
      <c r="J54" s="34">
        <v>6085.5229662220145</v>
      </c>
      <c r="K54" s="34">
        <v>6188.8646846856527</v>
      </c>
      <c r="L54" s="34">
        <v>6188.8720285186937</v>
      </c>
      <c r="M54" s="34">
        <v>6188.8720354431725</v>
      </c>
      <c r="N54" s="34">
        <v>7035.6304105518129</v>
      </c>
      <c r="O54" s="34">
        <v>7080.4761211959112</v>
      </c>
      <c r="P54" s="34">
        <v>7080.4764388682634</v>
      </c>
      <c r="Q54" s="34">
        <v>7080.4765185889819</v>
      </c>
      <c r="R54" s="34">
        <v>7080.4766227201835</v>
      </c>
      <c r="S54" s="34">
        <v>7329.0405942275102</v>
      </c>
      <c r="T54" s="34">
        <v>8091.8792909923113</v>
      </c>
      <c r="U54" s="34">
        <v>8230.5445530684701</v>
      </c>
      <c r="V54" s="34">
        <v>7972.2446864389085</v>
      </c>
      <c r="W54" s="34">
        <v>8264.4477871478066</v>
      </c>
      <c r="X54" s="34">
        <v>10462.260225876946</v>
      </c>
      <c r="Y54" s="34">
        <v>10138.46069130139</v>
      </c>
      <c r="Z54" s="34">
        <v>9826.4607019306895</v>
      </c>
      <c r="AA54" s="34">
        <v>8777.9307277185926</v>
      </c>
    </row>
    <row r="55" spans="1:27" s="30" customFormat="1" x14ac:dyDescent="0.35">
      <c r="A55" s="31" t="s">
        <v>121</v>
      </c>
      <c r="B55" s="31" t="s">
        <v>65</v>
      </c>
      <c r="C55" s="34">
        <v>964.53980442393902</v>
      </c>
      <c r="D55" s="34">
        <v>964.53980495307906</v>
      </c>
      <c r="E55" s="34">
        <v>964.53980854883912</v>
      </c>
      <c r="F55" s="34">
        <v>964.5408895050391</v>
      </c>
      <c r="G55" s="34">
        <v>964.54153436207912</v>
      </c>
      <c r="H55" s="34">
        <v>1344.7421999747789</v>
      </c>
      <c r="I55" s="34">
        <v>1395.289610662179</v>
      </c>
      <c r="J55" s="34">
        <v>1744.5318843061791</v>
      </c>
      <c r="K55" s="34">
        <v>1744.5332412707789</v>
      </c>
      <c r="L55" s="34">
        <v>1744.5335575167792</v>
      </c>
      <c r="M55" s="34">
        <v>1744.533587858479</v>
      </c>
      <c r="N55" s="34">
        <v>1744.533839483779</v>
      </c>
      <c r="O55" s="34">
        <v>1744.5338397843791</v>
      </c>
      <c r="P55" s="34">
        <v>1744.5338399717791</v>
      </c>
      <c r="Q55" s="34">
        <v>1744.5368370922793</v>
      </c>
      <c r="R55" s="34">
        <v>1744.541128855079</v>
      </c>
      <c r="S55" s="34">
        <v>3744.580535348779</v>
      </c>
      <c r="T55" s="34">
        <v>3744.5813787687789</v>
      </c>
      <c r="U55" s="34">
        <v>3744.5814079417792</v>
      </c>
      <c r="V55" s="34">
        <v>3744.5814108107793</v>
      </c>
      <c r="W55" s="34">
        <v>4144.5293187487796</v>
      </c>
      <c r="X55" s="34">
        <v>4144.5293987487794</v>
      </c>
      <c r="Y55" s="34">
        <v>4144.5293987487794</v>
      </c>
      <c r="Z55" s="34">
        <v>4032.5293987487794</v>
      </c>
      <c r="AA55" s="34">
        <v>4001.4265981079097</v>
      </c>
    </row>
    <row r="56" spans="1:27" s="30" customFormat="1" x14ac:dyDescent="0.35">
      <c r="A56" s="31" t="s">
        <v>121</v>
      </c>
      <c r="B56" s="31" t="s">
        <v>34</v>
      </c>
      <c r="C56" s="34">
        <v>75.330951189565994</v>
      </c>
      <c r="D56" s="34">
        <v>75.331205360605992</v>
      </c>
      <c r="E56" s="34">
        <v>75.331330045906</v>
      </c>
      <c r="F56" s="34">
        <v>75.331493949505997</v>
      </c>
      <c r="G56" s="34">
        <v>75.331675168206004</v>
      </c>
      <c r="H56" s="34">
        <v>782.36819992370602</v>
      </c>
      <c r="I56" s="34">
        <v>782.36826992370607</v>
      </c>
      <c r="J56" s="34">
        <v>782.36829992370599</v>
      </c>
      <c r="K56" s="34">
        <v>782.36829992370599</v>
      </c>
      <c r="L56" s="34">
        <v>782.36829992370599</v>
      </c>
      <c r="M56" s="34">
        <v>782.36829992370599</v>
      </c>
      <c r="N56" s="34">
        <v>782.36829992370599</v>
      </c>
      <c r="O56" s="34">
        <v>727.03830000000005</v>
      </c>
      <c r="P56" s="34">
        <v>727.03830000000005</v>
      </c>
      <c r="Q56" s="34">
        <v>727.03830000000005</v>
      </c>
      <c r="R56" s="34">
        <v>727.03830000000005</v>
      </c>
      <c r="S56" s="34">
        <v>727.03830000000005</v>
      </c>
      <c r="T56" s="34">
        <v>727.03830000000005</v>
      </c>
      <c r="U56" s="34">
        <v>727.03830000000005</v>
      </c>
      <c r="V56" s="34">
        <v>727.03830000000005</v>
      </c>
      <c r="W56" s="34">
        <v>727.03740000000005</v>
      </c>
      <c r="X56" s="34">
        <v>727.03719999999998</v>
      </c>
      <c r="Y56" s="34">
        <v>727.03710000000001</v>
      </c>
      <c r="Z56" s="34">
        <v>727.03699999999901</v>
      </c>
      <c r="AA56" s="34">
        <v>727.03687000000002</v>
      </c>
    </row>
    <row r="57" spans="1:27" s="30" customFormat="1" x14ac:dyDescent="0.35">
      <c r="A57" s="31" t="s">
        <v>121</v>
      </c>
      <c r="B57" s="31" t="s">
        <v>70</v>
      </c>
      <c r="C57" s="34">
        <v>0</v>
      </c>
      <c r="D57" s="34">
        <v>0</v>
      </c>
      <c r="E57" s="34">
        <v>0</v>
      </c>
      <c r="F57" s="34">
        <v>4.5934440000000003E-3</v>
      </c>
      <c r="G57" s="34">
        <v>5.2532893999999997E-3</v>
      </c>
      <c r="H57" s="34">
        <v>6.7399725999999997E-3</v>
      </c>
      <c r="I57" s="34">
        <v>1.5132596999999999E-2</v>
      </c>
      <c r="J57" s="34">
        <v>1.5137315E-2</v>
      </c>
      <c r="K57" s="34">
        <v>2.7607372000000002E-2</v>
      </c>
      <c r="L57" s="34">
        <v>3.5094372999999998E-2</v>
      </c>
      <c r="M57" s="34">
        <v>3.5099506000000003E-2</v>
      </c>
      <c r="N57" s="34">
        <v>1.0025476</v>
      </c>
      <c r="O57" s="34">
        <v>1.0025709999999901</v>
      </c>
      <c r="P57" s="34">
        <v>1.0025871</v>
      </c>
      <c r="Q57" s="34">
        <v>1.0026008</v>
      </c>
      <c r="R57" s="34">
        <v>1.0026269000000001</v>
      </c>
      <c r="S57" s="34">
        <v>1.0031524999999999</v>
      </c>
      <c r="T57" s="34">
        <v>1.0032738000000001</v>
      </c>
      <c r="U57" s="34">
        <v>1.0033061999999999</v>
      </c>
      <c r="V57" s="34">
        <v>1.0033742999999999</v>
      </c>
      <c r="W57" s="34">
        <v>765.95609999999999</v>
      </c>
      <c r="X57" s="34">
        <v>765.95650000000001</v>
      </c>
      <c r="Y57" s="34">
        <v>765.95650000000001</v>
      </c>
      <c r="Z57" s="34">
        <v>765.95654000000002</v>
      </c>
      <c r="AA57" s="34">
        <v>765.95654000000002</v>
      </c>
    </row>
    <row r="58" spans="1:27" s="30" customFormat="1" x14ac:dyDescent="0.35">
      <c r="A58" s="31" t="s">
        <v>121</v>
      </c>
      <c r="B58" s="31" t="s">
        <v>52</v>
      </c>
      <c r="C58" s="34">
        <v>119.879997253417</v>
      </c>
      <c r="D58" s="34">
        <v>152.38000488281199</v>
      </c>
      <c r="E58" s="34">
        <v>281.98001098632801</v>
      </c>
      <c r="F58" s="34">
        <v>479.83999633789</v>
      </c>
      <c r="G58" s="34">
        <v>536.29998779296795</v>
      </c>
      <c r="H58" s="34">
        <v>583.15997314453102</v>
      </c>
      <c r="I58" s="34">
        <v>616.46002197265602</v>
      </c>
      <c r="J58" s="34">
        <v>652.90997314453102</v>
      </c>
      <c r="K58" s="34">
        <v>693.260009765625</v>
      </c>
      <c r="L58" s="34">
        <v>733.29998779296795</v>
      </c>
      <c r="M58" s="34">
        <v>769.96002197265602</v>
      </c>
      <c r="N58" s="34">
        <v>803.36999511718705</v>
      </c>
      <c r="O58" s="34">
        <v>837.72998046875</v>
      </c>
      <c r="P58" s="34">
        <v>877.66998291015602</v>
      </c>
      <c r="Q58" s="34">
        <v>922.97998046875</v>
      </c>
      <c r="R58" s="34">
        <v>971.85998535156205</v>
      </c>
      <c r="S58" s="34">
        <v>1020.52001953125</v>
      </c>
      <c r="T58" s="34">
        <v>1072.68005371093</v>
      </c>
      <c r="U58" s="34">
        <v>1127.61999511718</v>
      </c>
      <c r="V58" s="34">
        <v>1173.03002929687</v>
      </c>
      <c r="W58" s="34">
        <v>1220.18994140625</v>
      </c>
      <c r="X58" s="34">
        <v>1268.44995117187</v>
      </c>
      <c r="Y58" s="34">
        <v>1318.44995117187</v>
      </c>
      <c r="Z58" s="34">
        <v>1370</v>
      </c>
      <c r="AA58" s="34">
        <v>1423.2099609375</v>
      </c>
    </row>
    <row r="59" spans="1:27" s="30" customFormat="1" x14ac:dyDescent="0.35">
      <c r="A59" s="38" t="s">
        <v>127</v>
      </c>
      <c r="B59" s="38"/>
      <c r="C59" s="35">
        <v>14347.070320180681</v>
      </c>
      <c r="D59" s="35">
        <v>14707.133287207662</v>
      </c>
      <c r="E59" s="35">
        <v>15453.763804281154</v>
      </c>
      <c r="F59" s="35">
        <v>15703.779371804943</v>
      </c>
      <c r="G59" s="35">
        <v>15703.800248726322</v>
      </c>
      <c r="H59" s="35">
        <v>15721.501099125582</v>
      </c>
      <c r="I59" s="35">
        <v>15409.557112131473</v>
      </c>
      <c r="J59" s="35">
        <v>16559.056197812646</v>
      </c>
      <c r="K59" s="35">
        <v>16299.899319747034</v>
      </c>
      <c r="L59" s="35">
        <v>15937.407037479103</v>
      </c>
      <c r="M59" s="35">
        <v>15937.407110830891</v>
      </c>
      <c r="N59" s="35">
        <v>16784.165848664881</v>
      </c>
      <c r="O59" s="35">
        <v>16659.011621161422</v>
      </c>
      <c r="P59" s="35">
        <v>16659.011989790943</v>
      </c>
      <c r="Q59" s="35">
        <v>16659.015119713862</v>
      </c>
      <c r="R59" s="35">
        <v>16659.019580699911</v>
      </c>
      <c r="S59" s="35">
        <v>18907.623072030987</v>
      </c>
      <c r="T59" s="35">
        <v>19670.462695951792</v>
      </c>
      <c r="U59" s="35">
        <v>18869.12809840915</v>
      </c>
      <c r="V59" s="35">
        <v>18610.82831797289</v>
      </c>
      <c r="W59" s="35">
        <v>19302.979464055286</v>
      </c>
      <c r="X59" s="35">
        <v>20849.292110344726</v>
      </c>
      <c r="Y59" s="35">
        <v>19420.492746183769</v>
      </c>
      <c r="Z59" s="35">
        <v>18996.49296256747</v>
      </c>
      <c r="AA59" s="35">
        <v>17916.860240789574</v>
      </c>
    </row>
    <row r="60" spans="1:27" s="30" customFormat="1" x14ac:dyDescent="0.35"/>
    <row r="61" spans="1:27" s="30" customFormat="1"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s="30" customFormat="1"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s="30" customFormat="1"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s="30" customFormat="1" x14ac:dyDescent="0.35">
      <c r="A64" s="31" t="s">
        <v>122</v>
      </c>
      <c r="B64" s="31" t="s">
        <v>18</v>
      </c>
      <c r="C64" s="34">
        <v>709</v>
      </c>
      <c r="D64" s="34">
        <v>709.00052427732999</v>
      </c>
      <c r="E64" s="34">
        <v>529.00052520585996</v>
      </c>
      <c r="F64" s="34">
        <v>529.00052534124995</v>
      </c>
      <c r="G64" s="34">
        <v>529.00052541829996</v>
      </c>
      <c r="H64" s="34">
        <v>529.00052546530003</v>
      </c>
      <c r="I64" s="34">
        <v>529.00052553089995</v>
      </c>
      <c r="J64" s="34">
        <v>529.00052563542999</v>
      </c>
      <c r="K64" s="34">
        <v>529.00052582984995</v>
      </c>
      <c r="L64" s="34">
        <v>529.00052623550005</v>
      </c>
      <c r="M64" s="34">
        <v>529.00052639004002</v>
      </c>
      <c r="N64" s="34">
        <v>529.00056811670004</v>
      </c>
      <c r="O64" s="34">
        <v>529.00056900457002</v>
      </c>
      <c r="P64" s="34">
        <v>529.00056925154001</v>
      </c>
      <c r="Q64" s="34">
        <v>529.00056937679994</v>
      </c>
      <c r="R64" s="34">
        <v>529.00056964625003</v>
      </c>
      <c r="S64" s="34">
        <v>6.1290119999999997E-4</v>
      </c>
      <c r="T64" s="34">
        <v>6.1870009999999995E-4</v>
      </c>
      <c r="U64" s="34">
        <v>6.3524640000000004E-4</v>
      </c>
      <c r="V64" s="34">
        <v>6.3638460000000003E-4</v>
      </c>
      <c r="W64" s="34">
        <v>6.850189E-4</v>
      </c>
      <c r="X64" s="34">
        <v>7.2402634999999904E-4</v>
      </c>
      <c r="Y64" s="34">
        <v>7.4922317E-4</v>
      </c>
      <c r="Z64" s="34">
        <v>7.4956079999999997E-4</v>
      </c>
      <c r="AA64" s="34">
        <v>7.4981229999999998E-4</v>
      </c>
    </row>
    <row r="65" spans="1:27" s="30" customFormat="1" x14ac:dyDescent="0.35">
      <c r="A65" s="31" t="s">
        <v>122</v>
      </c>
      <c r="B65" s="31" t="s">
        <v>30</v>
      </c>
      <c r="C65" s="34">
        <v>920</v>
      </c>
      <c r="D65" s="34">
        <v>800</v>
      </c>
      <c r="E65" s="34">
        <v>800</v>
      </c>
      <c r="F65" s="34">
        <v>800</v>
      </c>
      <c r="G65" s="34">
        <v>800</v>
      </c>
      <c r="H65" s="34">
        <v>800</v>
      </c>
      <c r="I65" s="34">
        <v>800</v>
      </c>
      <c r="J65" s="34">
        <v>800</v>
      </c>
      <c r="K65" s="34">
        <v>800</v>
      </c>
      <c r="L65" s="34">
        <v>800</v>
      </c>
      <c r="M65" s="34">
        <v>800</v>
      </c>
      <c r="N65" s="34">
        <v>800</v>
      </c>
      <c r="O65" s="34">
        <v>800</v>
      </c>
      <c r="P65" s="34">
        <v>800</v>
      </c>
      <c r="Q65" s="34">
        <v>0</v>
      </c>
      <c r="R65" s="34">
        <v>0</v>
      </c>
      <c r="S65" s="34">
        <v>0</v>
      </c>
      <c r="T65" s="34">
        <v>0</v>
      </c>
      <c r="U65" s="34">
        <v>0</v>
      </c>
      <c r="V65" s="34">
        <v>0</v>
      </c>
      <c r="W65" s="34">
        <v>0</v>
      </c>
      <c r="X65" s="34">
        <v>0</v>
      </c>
      <c r="Y65" s="34">
        <v>0</v>
      </c>
      <c r="Z65" s="34">
        <v>0</v>
      </c>
      <c r="AA65" s="34">
        <v>0</v>
      </c>
    </row>
    <row r="66" spans="1:27" s="30" customFormat="1" x14ac:dyDescent="0.35">
      <c r="A66" s="31" t="s">
        <v>122</v>
      </c>
      <c r="B66" s="31" t="s">
        <v>63</v>
      </c>
      <c r="C66" s="34">
        <v>1287.6405343612503</v>
      </c>
      <c r="D66" s="34">
        <v>1287.6405482514504</v>
      </c>
      <c r="E66" s="34">
        <v>1287.6406032630503</v>
      </c>
      <c r="F66" s="34">
        <v>1287.6406138576003</v>
      </c>
      <c r="G66" s="34">
        <v>1287.6406381471902</v>
      </c>
      <c r="H66" s="34">
        <v>1287.6406645539503</v>
      </c>
      <c r="I66" s="34">
        <v>1287.6407017439503</v>
      </c>
      <c r="J66" s="34">
        <v>1287.6407412660503</v>
      </c>
      <c r="K66" s="34">
        <v>1287.6407854344002</v>
      </c>
      <c r="L66" s="34">
        <v>881.64083701651043</v>
      </c>
      <c r="M66" s="34">
        <v>881.64087665025033</v>
      </c>
      <c r="N66" s="34">
        <v>647.30094196316031</v>
      </c>
      <c r="O66" s="34">
        <v>647.30100115156029</v>
      </c>
      <c r="P66" s="34">
        <v>647.30105551046029</v>
      </c>
      <c r="Q66" s="34">
        <v>567.30111033276035</v>
      </c>
      <c r="R66" s="34">
        <v>567.30117491156034</v>
      </c>
      <c r="S66" s="34">
        <v>567.30126977836028</v>
      </c>
      <c r="T66" s="34">
        <v>567.30133296196027</v>
      </c>
      <c r="U66" s="34">
        <v>567.30142434616027</v>
      </c>
      <c r="V66" s="34">
        <v>567.30150479406029</v>
      </c>
      <c r="W66" s="34">
        <v>567.30161157286034</v>
      </c>
      <c r="X66" s="34">
        <v>567.30169602806029</v>
      </c>
      <c r="Y66" s="34">
        <v>567.30195493316035</v>
      </c>
      <c r="Z66" s="34">
        <v>128.3049514777604</v>
      </c>
      <c r="AA66" s="34">
        <v>128.30495716206042</v>
      </c>
    </row>
    <row r="67" spans="1:27" s="30" customFormat="1"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s="30" customFormat="1" x14ac:dyDescent="0.35">
      <c r="A68" s="31" t="s">
        <v>122</v>
      </c>
      <c r="B68" s="31" t="s">
        <v>66</v>
      </c>
      <c r="C68" s="34">
        <v>2158.7600135803182</v>
      </c>
      <c r="D68" s="34">
        <v>2863.8634292681177</v>
      </c>
      <c r="E68" s="34">
        <v>3018.3440084119184</v>
      </c>
      <c r="F68" s="34">
        <v>3337.8924707929182</v>
      </c>
      <c r="G68" s="34">
        <v>3337.8925192716188</v>
      </c>
      <c r="H68" s="34">
        <v>3337.8939564378175</v>
      </c>
      <c r="I68" s="34">
        <v>3337.894014561618</v>
      </c>
      <c r="J68" s="34">
        <v>3694.8991450190188</v>
      </c>
      <c r="K68" s="34">
        <v>4098.1338572132609</v>
      </c>
      <c r="L68" s="34">
        <v>4052.1389761195601</v>
      </c>
      <c r="M68" s="34">
        <v>4052.1389897336603</v>
      </c>
      <c r="N68" s="34">
        <v>4226.0988822574591</v>
      </c>
      <c r="O68" s="34">
        <v>4032.900775993317</v>
      </c>
      <c r="P68" s="34">
        <v>4032.9008571272175</v>
      </c>
      <c r="Q68" s="34">
        <v>3881.000893709539</v>
      </c>
      <c r="R68" s="34">
        <v>3696.2009712270819</v>
      </c>
      <c r="S68" s="34">
        <v>4090.0067600289808</v>
      </c>
      <c r="T68" s="34">
        <v>4267.4516152989818</v>
      </c>
      <c r="U68" s="34">
        <v>3978.4810425739424</v>
      </c>
      <c r="V68" s="34">
        <v>3939.4811308028425</v>
      </c>
      <c r="W68" s="34">
        <v>3939.5201746811426</v>
      </c>
      <c r="X68" s="34">
        <v>4233.9611419528428</v>
      </c>
      <c r="Y68" s="34">
        <v>4114.6563437440909</v>
      </c>
      <c r="Z68" s="34">
        <v>4114.6565802600908</v>
      </c>
      <c r="AA68" s="34">
        <v>3771.4567535764554</v>
      </c>
    </row>
    <row r="69" spans="1:27" s="30" customFormat="1" x14ac:dyDescent="0.35">
      <c r="A69" s="31" t="s">
        <v>122</v>
      </c>
      <c r="B69" s="31" t="s">
        <v>65</v>
      </c>
      <c r="C69" s="34">
        <v>378.01209764593006</v>
      </c>
      <c r="D69" s="34">
        <v>378.01209952955003</v>
      </c>
      <c r="E69" s="34">
        <v>378.01213497860999</v>
      </c>
      <c r="F69" s="34">
        <v>378.01223081923001</v>
      </c>
      <c r="G69" s="34">
        <v>378.01386747969997</v>
      </c>
      <c r="H69" s="34">
        <v>862.74836864449878</v>
      </c>
      <c r="I69" s="34">
        <v>1378.007580226199</v>
      </c>
      <c r="J69" s="34">
        <v>1378.0086710836999</v>
      </c>
      <c r="K69" s="34">
        <v>1378.0089190904</v>
      </c>
      <c r="L69" s="34">
        <v>1378.0094029983002</v>
      </c>
      <c r="M69" s="34">
        <v>1378.0094082841001</v>
      </c>
      <c r="N69" s="34">
        <v>1378.0148649177002</v>
      </c>
      <c r="O69" s="34">
        <v>1378.0148976821999</v>
      </c>
      <c r="P69" s="34">
        <v>1378.0149120551</v>
      </c>
      <c r="Q69" s="34">
        <v>1378.0149169808001</v>
      </c>
      <c r="R69" s="34">
        <v>1378.0149286796002</v>
      </c>
      <c r="S69" s="34">
        <v>1378.0170426795</v>
      </c>
      <c r="T69" s="34">
        <v>1378.0181922465999</v>
      </c>
      <c r="U69" s="34">
        <v>1378.0240120105</v>
      </c>
      <c r="V69" s="34">
        <v>1378.0242228821003</v>
      </c>
      <c r="W69" s="34">
        <v>1378.0310580898999</v>
      </c>
      <c r="X69" s="34">
        <v>1912.9527346628001</v>
      </c>
      <c r="Y69" s="34">
        <v>1777.9550574849002</v>
      </c>
      <c r="Z69" s="34">
        <v>1642.9550649081002</v>
      </c>
      <c r="AA69" s="34">
        <v>1642.955193457</v>
      </c>
    </row>
    <row r="70" spans="1:27" s="30" customFormat="1" x14ac:dyDescent="0.35">
      <c r="A70" s="31" t="s">
        <v>122</v>
      </c>
      <c r="B70" s="31" t="s">
        <v>34</v>
      </c>
      <c r="C70" s="34">
        <v>165.00096922189999</v>
      </c>
      <c r="D70" s="34">
        <v>165.0012066052</v>
      </c>
      <c r="E70" s="34">
        <v>165.00140227399999</v>
      </c>
      <c r="F70" s="34">
        <v>165.00146821620001</v>
      </c>
      <c r="G70" s="34">
        <v>165.001671595</v>
      </c>
      <c r="H70" s="34">
        <v>1204.1722</v>
      </c>
      <c r="I70" s="34">
        <v>1204.1723999999999</v>
      </c>
      <c r="J70" s="34">
        <v>1204.1724999999999</v>
      </c>
      <c r="K70" s="34">
        <v>1204.1724999999999</v>
      </c>
      <c r="L70" s="34">
        <v>1174.1724999999999</v>
      </c>
      <c r="M70" s="34">
        <v>1174.1724999999999</v>
      </c>
      <c r="N70" s="34">
        <v>1174.1724999999999</v>
      </c>
      <c r="O70" s="34">
        <v>1174.1724999999999</v>
      </c>
      <c r="P70" s="34">
        <v>1149.1724999999999</v>
      </c>
      <c r="Q70" s="34">
        <v>1149.1724999999999</v>
      </c>
      <c r="R70" s="34">
        <v>1149.1724999999999</v>
      </c>
      <c r="S70" s="34">
        <v>1149.1724999999999</v>
      </c>
      <c r="T70" s="34">
        <v>1149.1724999999999</v>
      </c>
      <c r="U70" s="34">
        <v>1149.1724999999999</v>
      </c>
      <c r="V70" s="34">
        <v>1149.1724999999999</v>
      </c>
      <c r="W70" s="34">
        <v>1149.1714999999999</v>
      </c>
      <c r="X70" s="34">
        <v>1149.1713999999999</v>
      </c>
      <c r="Y70" s="34">
        <v>1149.1713</v>
      </c>
      <c r="Z70" s="34">
        <v>1149.1711</v>
      </c>
      <c r="AA70" s="34">
        <v>1139.1713</v>
      </c>
    </row>
    <row r="71" spans="1:27" s="30" customFormat="1" x14ac:dyDescent="0.35">
      <c r="A71" s="31" t="s">
        <v>122</v>
      </c>
      <c r="B71" s="31" t="s">
        <v>70</v>
      </c>
      <c r="C71" s="34">
        <v>0</v>
      </c>
      <c r="D71" s="34">
        <v>0</v>
      </c>
      <c r="E71" s="34">
        <v>0</v>
      </c>
      <c r="F71" s="34">
        <v>1.879349E-3</v>
      </c>
      <c r="G71" s="34">
        <v>1.9783726999999902E-3</v>
      </c>
      <c r="H71" s="34">
        <v>2.2372232999999901E-3</v>
      </c>
      <c r="I71" s="34">
        <v>2.8342693E-3</v>
      </c>
      <c r="J71" s="34">
        <v>2.8883239999999998E-3</v>
      </c>
      <c r="K71" s="34">
        <v>3.4216329999999999E-3</v>
      </c>
      <c r="L71" s="34">
        <v>3.8581290000000001E-3</v>
      </c>
      <c r="M71" s="34">
        <v>3.8708890000000002E-3</v>
      </c>
      <c r="N71" s="34">
        <v>5.4861824000000002E-3</v>
      </c>
      <c r="O71" s="34">
        <v>5.5115540000000001E-3</v>
      </c>
      <c r="P71" s="34">
        <v>5.5192723000000001E-3</v>
      </c>
      <c r="Q71" s="34">
        <v>5.529679E-3</v>
      </c>
      <c r="R71" s="34">
        <v>5.5522569999999997E-3</v>
      </c>
      <c r="S71" s="34">
        <v>6.4122679999999996E-3</v>
      </c>
      <c r="T71" s="34">
        <v>6.5119869999999899E-3</v>
      </c>
      <c r="U71" s="34">
        <v>6.7210732999999998E-3</v>
      </c>
      <c r="V71" s="34">
        <v>7.1491306000000003E-3</v>
      </c>
      <c r="W71" s="34">
        <v>9.3504179999999992E-3</v>
      </c>
      <c r="X71" s="34">
        <v>1.3504397E-2</v>
      </c>
      <c r="Y71" s="34">
        <v>1.3513636000000001E-2</v>
      </c>
      <c r="Z71" s="34">
        <v>1.5123966000000001E-2</v>
      </c>
      <c r="AA71" s="34">
        <v>1.5134373E-2</v>
      </c>
    </row>
    <row r="72" spans="1:27" s="30" customFormat="1" x14ac:dyDescent="0.35">
      <c r="A72" s="31" t="s">
        <v>122</v>
      </c>
      <c r="B72" s="31" t="s">
        <v>52</v>
      </c>
      <c r="C72" s="34">
        <v>84.870002746582003</v>
      </c>
      <c r="D72" s="34">
        <v>97.010002136230398</v>
      </c>
      <c r="E72" s="34">
        <v>176.05999755859301</v>
      </c>
      <c r="F72" s="34">
        <v>280.08999633789</v>
      </c>
      <c r="G72" s="34">
        <v>308.260009765625</v>
      </c>
      <c r="H72" s="34">
        <v>330.33999633789</v>
      </c>
      <c r="I72" s="34">
        <v>345.850006103515</v>
      </c>
      <c r="J72" s="34">
        <v>362.82000732421801</v>
      </c>
      <c r="K72" s="34">
        <v>381.33999633789</v>
      </c>
      <c r="L72" s="34">
        <v>396.5</v>
      </c>
      <c r="M72" s="34">
        <v>410.829986572265</v>
      </c>
      <c r="N72" s="34">
        <v>425.14999389648398</v>
      </c>
      <c r="O72" s="34">
        <v>440.239990234375</v>
      </c>
      <c r="P72" s="34">
        <v>457.04998779296801</v>
      </c>
      <c r="Q72" s="34">
        <v>476.08999633789</v>
      </c>
      <c r="R72" s="34">
        <v>495.739990234375</v>
      </c>
      <c r="S72" s="34">
        <v>514.19000244140602</v>
      </c>
      <c r="T72" s="34">
        <v>533.57000732421795</v>
      </c>
      <c r="U72" s="34">
        <v>554.03997802734295</v>
      </c>
      <c r="V72" s="34">
        <v>570.10998535156205</v>
      </c>
      <c r="W72" s="34">
        <v>586.15997314453102</v>
      </c>
      <c r="X72" s="34">
        <v>601.04998779296795</v>
      </c>
      <c r="Y72" s="34">
        <v>615.14001464843705</v>
      </c>
      <c r="Z72" s="34">
        <v>628.64001464843705</v>
      </c>
      <c r="AA72" s="34">
        <v>641.55999755859295</v>
      </c>
    </row>
    <row r="73" spans="1:27" s="30" customFormat="1" x14ac:dyDescent="0.35">
      <c r="A73" s="38" t="s">
        <v>127</v>
      </c>
      <c r="B73" s="38"/>
      <c r="C73" s="35">
        <v>5453.4126455874984</v>
      </c>
      <c r="D73" s="35">
        <v>6038.5166013264488</v>
      </c>
      <c r="E73" s="35">
        <v>6012.9972718594381</v>
      </c>
      <c r="F73" s="35">
        <v>6332.5458408109989</v>
      </c>
      <c r="G73" s="35">
        <v>6332.5475503168091</v>
      </c>
      <c r="H73" s="35">
        <v>6817.283515101567</v>
      </c>
      <c r="I73" s="35">
        <v>7332.5428220626673</v>
      </c>
      <c r="J73" s="35">
        <v>7689.5490830041999</v>
      </c>
      <c r="K73" s="35">
        <v>8092.7840875679112</v>
      </c>
      <c r="L73" s="35">
        <v>7640.7897423698714</v>
      </c>
      <c r="M73" s="35">
        <v>7640.7898010580502</v>
      </c>
      <c r="N73" s="35">
        <v>7580.4152572550192</v>
      </c>
      <c r="O73" s="35">
        <v>7387.2172438316475</v>
      </c>
      <c r="P73" s="35">
        <v>7387.2173939443182</v>
      </c>
      <c r="Q73" s="35">
        <v>6355.3174903998997</v>
      </c>
      <c r="R73" s="35">
        <v>6170.5176444644931</v>
      </c>
      <c r="S73" s="35">
        <v>6035.3256853880412</v>
      </c>
      <c r="T73" s="35">
        <v>6212.7717592076424</v>
      </c>
      <c r="U73" s="35">
        <v>5923.8071141770024</v>
      </c>
      <c r="V73" s="35">
        <v>5884.807494863604</v>
      </c>
      <c r="W73" s="35">
        <v>5884.8535293628029</v>
      </c>
      <c r="X73" s="35">
        <v>6714.2162966700535</v>
      </c>
      <c r="Y73" s="35">
        <v>6459.9141053853209</v>
      </c>
      <c r="Z73" s="35">
        <v>5885.9173462067511</v>
      </c>
      <c r="AA73" s="35">
        <v>5542.7176540078162</v>
      </c>
    </row>
    <row r="74" spans="1:27" s="30" customFormat="1" x14ac:dyDescent="0.35"/>
    <row r="75" spans="1:27" s="30" customFormat="1"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s="30" customFormat="1"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s="30" customFormat="1"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s="30" customFormat="1" x14ac:dyDescent="0.35">
      <c r="A78" s="31" t="s">
        <v>123</v>
      </c>
      <c r="B78" s="31" t="s">
        <v>18</v>
      </c>
      <c r="C78" s="34">
        <v>208</v>
      </c>
      <c r="D78" s="34">
        <v>208.00023405094001</v>
      </c>
      <c r="E78" s="34">
        <v>208.00031079351999</v>
      </c>
      <c r="F78" s="34">
        <v>208.00031089160001</v>
      </c>
      <c r="G78" s="34">
        <v>208.00031092387999</v>
      </c>
      <c r="H78" s="34">
        <v>208.000311138</v>
      </c>
      <c r="I78" s="34">
        <v>208.00031127437001</v>
      </c>
      <c r="J78" s="34">
        <v>208.00036807967001</v>
      </c>
      <c r="K78" s="34">
        <v>208.00039921339999</v>
      </c>
      <c r="L78" s="34">
        <v>208.00046608117</v>
      </c>
      <c r="M78" s="34">
        <v>208.00046623253999</v>
      </c>
      <c r="N78" s="34">
        <v>208.0005049001</v>
      </c>
      <c r="O78" s="34">
        <v>208.00050512030001</v>
      </c>
      <c r="P78" s="34">
        <v>208.0005052068</v>
      </c>
      <c r="Q78" s="34">
        <v>208.0005052848</v>
      </c>
      <c r="R78" s="34">
        <v>208.00050543649999</v>
      </c>
      <c r="S78" s="34">
        <v>208.00050706376001</v>
      </c>
      <c r="T78" s="34">
        <v>208.00050786573999</v>
      </c>
      <c r="U78" s="34">
        <v>208.00054095179999</v>
      </c>
      <c r="V78" s="34">
        <v>208.00054126466</v>
      </c>
      <c r="W78" s="34">
        <v>208.00054867430001</v>
      </c>
      <c r="X78" s="34">
        <v>208.00056214860001</v>
      </c>
      <c r="Y78" s="34">
        <v>208.00057431229999</v>
      </c>
      <c r="Z78" s="34">
        <v>208.00057494570001</v>
      </c>
      <c r="AA78" s="34">
        <v>208.00057575420001</v>
      </c>
    </row>
    <row r="79" spans="1:27" s="30" customFormat="1"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s="30" customFormat="1" x14ac:dyDescent="0.35">
      <c r="A80" s="31" t="s">
        <v>123</v>
      </c>
      <c r="B80" s="31" t="s">
        <v>63</v>
      </c>
      <c r="C80" s="34">
        <v>178.00052567450001</v>
      </c>
      <c r="D80" s="34">
        <v>178.00052891620001</v>
      </c>
      <c r="E80" s="34">
        <v>178.00056305254</v>
      </c>
      <c r="F80" s="34">
        <v>178.00059104569999</v>
      </c>
      <c r="G80" s="34">
        <v>178.00061091763001</v>
      </c>
      <c r="H80" s="34">
        <v>178.00064554389999</v>
      </c>
      <c r="I80" s="34">
        <v>178.000684019</v>
      </c>
      <c r="J80" s="34">
        <v>178.00073420814999</v>
      </c>
      <c r="K80" s="34">
        <v>178.0007796143</v>
      </c>
      <c r="L80" s="34">
        <v>178.00083729206</v>
      </c>
      <c r="M80" s="34">
        <v>178.00087537325001</v>
      </c>
      <c r="N80" s="34">
        <v>178.0009401797</v>
      </c>
      <c r="O80" s="34">
        <v>178.0010001288</v>
      </c>
      <c r="P80" s="34">
        <v>178.00104652869999</v>
      </c>
      <c r="Q80" s="34">
        <v>178.00109973100001</v>
      </c>
      <c r="R80" s="34">
        <v>178.00116373340001</v>
      </c>
      <c r="S80" s="34">
        <v>178.00124496500001</v>
      </c>
      <c r="T80" s="34">
        <v>178.00131335489999</v>
      </c>
      <c r="U80" s="34">
        <v>178.00140281399999</v>
      </c>
      <c r="V80" s="34">
        <v>58.001477764100002</v>
      </c>
      <c r="W80" s="34">
        <v>58.001570000400001</v>
      </c>
      <c r="X80" s="34">
        <v>58.0016624067</v>
      </c>
      <c r="Y80" s="34">
        <v>58.001794606700003</v>
      </c>
      <c r="Z80" s="34">
        <v>58.002003285000001</v>
      </c>
      <c r="AA80" s="34">
        <v>58.002047109199999</v>
      </c>
    </row>
    <row r="81" spans="1:27" s="30" customFormat="1" x14ac:dyDescent="0.35">
      <c r="A81" s="31" t="s">
        <v>123</v>
      </c>
      <c r="B81" s="31" t="s">
        <v>62</v>
      </c>
      <c r="C81" s="34">
        <v>2176.5000038146973</v>
      </c>
      <c r="D81" s="34">
        <v>2176.5000038146973</v>
      </c>
      <c r="E81" s="34">
        <v>2176.5000038146973</v>
      </c>
      <c r="F81" s="34">
        <v>2176.5000038146973</v>
      </c>
      <c r="G81" s="34">
        <v>2176.5000038146973</v>
      </c>
      <c r="H81" s="34">
        <v>2176.5000038146973</v>
      </c>
      <c r="I81" s="34">
        <v>2176.5000038146973</v>
      </c>
      <c r="J81" s="34">
        <v>2176.5000038146973</v>
      </c>
      <c r="K81" s="34">
        <v>2176.5000038146973</v>
      </c>
      <c r="L81" s="34">
        <v>2176.5000038146973</v>
      </c>
      <c r="M81" s="34">
        <v>2176.5000038146973</v>
      </c>
      <c r="N81" s="34">
        <v>2176.5000038146973</v>
      </c>
      <c r="O81" s="34">
        <v>2176.5000038146973</v>
      </c>
      <c r="P81" s="34">
        <v>2176.5000038146973</v>
      </c>
      <c r="Q81" s="34">
        <v>2176.5000038146973</v>
      </c>
      <c r="R81" s="34">
        <v>2176.5000038146973</v>
      </c>
      <c r="S81" s="34">
        <v>2176.5000038146973</v>
      </c>
      <c r="T81" s="34">
        <v>2176.5000038146973</v>
      </c>
      <c r="U81" s="34">
        <v>2176.5000038146973</v>
      </c>
      <c r="V81" s="34">
        <v>2176.5000038146973</v>
      </c>
      <c r="W81" s="34">
        <v>2176.5000038146973</v>
      </c>
      <c r="X81" s="34">
        <v>2176.5000038146973</v>
      </c>
      <c r="Y81" s="34">
        <v>2176.5000038146973</v>
      </c>
      <c r="Z81" s="34">
        <v>2176.5000038146973</v>
      </c>
      <c r="AA81" s="34">
        <v>2176.5000038146973</v>
      </c>
    </row>
    <row r="82" spans="1:27" s="30" customFormat="1" x14ac:dyDescent="0.35">
      <c r="A82" s="31" t="s">
        <v>123</v>
      </c>
      <c r="B82" s="31" t="s">
        <v>66</v>
      </c>
      <c r="C82" s="34">
        <v>573.20000457763604</v>
      </c>
      <c r="D82" s="34">
        <v>712.08872415143605</v>
      </c>
      <c r="E82" s="34">
        <v>1128.755703121936</v>
      </c>
      <c r="F82" s="34">
        <v>1128.7557168558362</v>
      </c>
      <c r="G82" s="34">
        <v>1128.7557190490361</v>
      </c>
      <c r="H82" s="34">
        <v>1267.641300892036</v>
      </c>
      <c r="I82" s="34">
        <v>1406.530222084436</v>
      </c>
      <c r="J82" s="34">
        <v>1690.830245351636</v>
      </c>
      <c r="K82" s="34">
        <v>1946.5347927496359</v>
      </c>
      <c r="L82" s="34">
        <v>2258.2390976136362</v>
      </c>
      <c r="M82" s="34">
        <v>2258.2391539371361</v>
      </c>
      <c r="N82" s="34">
        <v>2656.494269083636</v>
      </c>
      <c r="O82" s="34">
        <v>2656.4942946396363</v>
      </c>
      <c r="P82" s="34">
        <v>2656.4942991906364</v>
      </c>
      <c r="Q82" s="34">
        <v>2656.4943012656363</v>
      </c>
      <c r="R82" s="34">
        <v>2656.4943080506364</v>
      </c>
      <c r="S82" s="34">
        <v>2720.4225265666364</v>
      </c>
      <c r="T82" s="34">
        <v>2859.3114444956364</v>
      </c>
      <c r="U82" s="34">
        <v>2998.2001663846358</v>
      </c>
      <c r="V82" s="34">
        <v>2998.2001998796359</v>
      </c>
      <c r="W82" s="34">
        <v>2998.2002173116362</v>
      </c>
      <c r="X82" s="34">
        <v>2998.2003224146356</v>
      </c>
      <c r="Y82" s="34">
        <v>2998.2003638926358</v>
      </c>
      <c r="Z82" s="34">
        <v>2844.6003614771207</v>
      </c>
      <c r="AA82" s="34">
        <v>2844.6003714891212</v>
      </c>
    </row>
    <row r="83" spans="1:27" s="30" customFormat="1" x14ac:dyDescent="0.35">
      <c r="A83" s="31" t="s">
        <v>123</v>
      </c>
      <c r="B83" s="31" t="s">
        <v>65</v>
      </c>
      <c r="C83" s="34">
        <v>7.6764599999999998E-4</v>
      </c>
      <c r="D83" s="34">
        <v>7.6774190000000004E-4</v>
      </c>
      <c r="E83" s="34">
        <v>7.6803285999999904E-4</v>
      </c>
      <c r="F83" s="34">
        <v>7.6870050000000004E-4</v>
      </c>
      <c r="G83" s="34">
        <v>7.6919259999999904E-4</v>
      </c>
      <c r="H83" s="34">
        <v>5.4740895999999999E-3</v>
      </c>
      <c r="I83" s="34">
        <v>5.6799229999999999E-3</v>
      </c>
      <c r="J83" s="34">
        <v>5.6902365999999998E-3</v>
      </c>
      <c r="K83" s="34">
        <v>5.6914506E-3</v>
      </c>
      <c r="L83" s="34">
        <v>5.7269309999999898E-3</v>
      </c>
      <c r="M83" s="34">
        <v>5.7340785999999899E-3</v>
      </c>
      <c r="N83" s="34">
        <v>7.8960164999999999E-2</v>
      </c>
      <c r="O83" s="34">
        <v>7.8960779999999994E-2</v>
      </c>
      <c r="P83" s="34">
        <v>7.896098E-2</v>
      </c>
      <c r="Q83" s="34">
        <v>7.8961229999999993E-2</v>
      </c>
      <c r="R83" s="34">
        <v>7.8963140000000001E-2</v>
      </c>
      <c r="S83" s="34">
        <v>149.99982</v>
      </c>
      <c r="T83" s="34">
        <v>149.99985000000001</v>
      </c>
      <c r="U83" s="34">
        <v>150</v>
      </c>
      <c r="V83" s="34">
        <v>150</v>
      </c>
      <c r="W83" s="34">
        <v>150</v>
      </c>
      <c r="X83" s="34">
        <v>150</v>
      </c>
      <c r="Y83" s="34">
        <v>150</v>
      </c>
      <c r="Z83" s="34">
        <v>150</v>
      </c>
      <c r="AA83" s="34">
        <v>150</v>
      </c>
    </row>
    <row r="84" spans="1:27" s="30" customFormat="1" x14ac:dyDescent="0.35">
      <c r="A84" s="31" t="s">
        <v>123</v>
      </c>
      <c r="B84" s="31" t="s">
        <v>34</v>
      </c>
      <c r="C84" s="34">
        <v>8.1930849999999999E-4</v>
      </c>
      <c r="D84" s="34">
        <v>1.0657809E-3</v>
      </c>
      <c r="E84" s="34">
        <v>1.1551854999999999E-3</v>
      </c>
      <c r="F84" s="34">
        <v>1.2383116E-3</v>
      </c>
      <c r="G84" s="34">
        <v>1.4235976E-3</v>
      </c>
      <c r="H84" s="34">
        <v>7.1133183999999997E-3</v>
      </c>
      <c r="I84" s="34">
        <v>7.6091242999999998E-3</v>
      </c>
      <c r="J84" s="34">
        <v>2.6313079999999999E-2</v>
      </c>
      <c r="K84" s="34">
        <v>2.6406025999999999E-2</v>
      </c>
      <c r="L84" s="34">
        <v>2.6433020000000002E-2</v>
      </c>
      <c r="M84" s="34">
        <v>2.64482679999999E-2</v>
      </c>
      <c r="N84" s="34">
        <v>2.6449813999999999E-2</v>
      </c>
      <c r="O84" s="34">
        <v>2.6450016E-2</v>
      </c>
      <c r="P84" s="34">
        <v>2.6450120000000001E-2</v>
      </c>
      <c r="Q84" s="34">
        <v>2.6450201999999999E-2</v>
      </c>
      <c r="R84" s="34">
        <v>2.6450274999999999E-2</v>
      </c>
      <c r="S84" s="34">
        <v>2.6450371E-2</v>
      </c>
      <c r="T84" s="34">
        <v>2.6450493999999901E-2</v>
      </c>
      <c r="U84" s="34">
        <v>2.6450700000000001E-2</v>
      </c>
      <c r="V84" s="34">
        <v>2.64545829999999E-2</v>
      </c>
      <c r="W84" s="34">
        <v>2.5663080000000001E-2</v>
      </c>
      <c r="X84" s="34">
        <v>2.5447399999999998E-2</v>
      </c>
      <c r="Y84" s="34">
        <v>2.5397096000000001E-2</v>
      </c>
      <c r="Z84" s="34">
        <v>2.5351441999999998E-2</v>
      </c>
      <c r="AA84" s="34">
        <v>2.52190879999999E-2</v>
      </c>
    </row>
    <row r="85" spans="1:27" s="30" customFormat="1" x14ac:dyDescent="0.35">
      <c r="A85" s="31" t="s">
        <v>123</v>
      </c>
      <c r="B85" s="31" t="s">
        <v>70</v>
      </c>
      <c r="C85" s="34">
        <v>0</v>
      </c>
      <c r="D85" s="34">
        <v>0</v>
      </c>
      <c r="E85" s="34">
        <v>0</v>
      </c>
      <c r="F85" s="34">
        <v>2.4737320000000002E-3</v>
      </c>
      <c r="G85" s="34">
        <v>2.5017364000000002E-3</v>
      </c>
      <c r="H85" s="34">
        <v>2.6004380000000001E-3</v>
      </c>
      <c r="I85" s="34">
        <v>2.7838715E-3</v>
      </c>
      <c r="J85" s="34">
        <v>7.9151259999999998E-3</v>
      </c>
      <c r="K85" s="34">
        <v>1.0926013E-2</v>
      </c>
      <c r="L85" s="34">
        <v>174.32087999999999</v>
      </c>
      <c r="M85" s="34">
        <v>174.32092</v>
      </c>
      <c r="N85" s="34">
        <v>191.33491999999899</v>
      </c>
      <c r="O85" s="34">
        <v>191.33494999999999</v>
      </c>
      <c r="P85" s="34">
        <v>191.33496</v>
      </c>
      <c r="Q85" s="34">
        <v>191.33496</v>
      </c>
      <c r="R85" s="34">
        <v>191.33498</v>
      </c>
      <c r="S85" s="34">
        <v>191.33507</v>
      </c>
      <c r="T85" s="34">
        <v>191.33512999999999</v>
      </c>
      <c r="U85" s="34">
        <v>191.33519999999999</v>
      </c>
      <c r="V85" s="34">
        <v>191.33524</v>
      </c>
      <c r="W85" s="34">
        <v>191.33562000000001</v>
      </c>
      <c r="X85" s="34">
        <v>191.33618000000001</v>
      </c>
      <c r="Y85" s="34">
        <v>191.33620999999999</v>
      </c>
      <c r="Z85" s="34">
        <v>191.33624</v>
      </c>
      <c r="AA85" s="34">
        <v>191.33626000000001</v>
      </c>
    </row>
    <row r="86" spans="1:27" s="30" customFormat="1" x14ac:dyDescent="0.35">
      <c r="A86" s="31" t="s">
        <v>123</v>
      </c>
      <c r="B86" s="31" t="s">
        <v>52</v>
      </c>
      <c r="C86" s="34">
        <v>15.560000419616699</v>
      </c>
      <c r="D86" s="34">
        <v>18.2600002288818</v>
      </c>
      <c r="E86" s="34">
        <v>29.799999237060501</v>
      </c>
      <c r="F86" s="34">
        <v>47.909999847412102</v>
      </c>
      <c r="G86" s="34">
        <v>53.009998321533203</v>
      </c>
      <c r="H86" s="34">
        <v>57.060001373291001</v>
      </c>
      <c r="I86" s="34">
        <v>59.709999084472599</v>
      </c>
      <c r="J86" s="34">
        <v>62.569999694824197</v>
      </c>
      <c r="K86" s="34">
        <v>65.769996643066406</v>
      </c>
      <c r="L86" s="34">
        <v>68.440002441406193</v>
      </c>
      <c r="M86" s="34">
        <v>70.709999084472599</v>
      </c>
      <c r="N86" s="34">
        <v>72.910003662109304</v>
      </c>
      <c r="O86" s="34">
        <v>75.139999389648395</v>
      </c>
      <c r="P86" s="34">
        <v>77.779998779296804</v>
      </c>
      <c r="Q86" s="34">
        <v>80.870002746582003</v>
      </c>
      <c r="R86" s="34">
        <v>84.190002441406193</v>
      </c>
      <c r="S86" s="34">
        <v>87.419998168945298</v>
      </c>
      <c r="T86" s="34">
        <v>90.830001831054602</v>
      </c>
      <c r="U86" s="34">
        <v>94.400001525878906</v>
      </c>
      <c r="V86" s="34">
        <v>97.129997253417898</v>
      </c>
      <c r="W86" s="34">
        <v>99.889999389648395</v>
      </c>
      <c r="X86" s="34">
        <v>102.69000244140599</v>
      </c>
      <c r="Y86" s="34">
        <v>105.540000915527</v>
      </c>
      <c r="Z86" s="34">
        <v>108.400001525878</v>
      </c>
      <c r="AA86" s="34">
        <v>111.230003356933</v>
      </c>
    </row>
    <row r="87" spans="1:27" s="30" customFormat="1" x14ac:dyDescent="0.35">
      <c r="A87" s="38" t="s">
        <v>127</v>
      </c>
      <c r="B87" s="38"/>
      <c r="C87" s="35">
        <v>3135.7013017128329</v>
      </c>
      <c r="D87" s="35">
        <v>3274.5902586751731</v>
      </c>
      <c r="E87" s="35">
        <v>3691.2573488155531</v>
      </c>
      <c r="F87" s="35">
        <v>3691.2573913083334</v>
      </c>
      <c r="G87" s="35">
        <v>3691.257413897843</v>
      </c>
      <c r="H87" s="35">
        <v>3830.1477354782332</v>
      </c>
      <c r="I87" s="35">
        <v>3969.0369011155035</v>
      </c>
      <c r="J87" s="35">
        <v>4253.3370416907528</v>
      </c>
      <c r="K87" s="35">
        <v>4509.0416668426333</v>
      </c>
      <c r="L87" s="35">
        <v>4820.7461317325633</v>
      </c>
      <c r="M87" s="35">
        <v>4820.7462334362235</v>
      </c>
      <c r="N87" s="35">
        <v>5219.0746781431335</v>
      </c>
      <c r="O87" s="35">
        <v>5219.0747644834337</v>
      </c>
      <c r="P87" s="35">
        <v>5219.0748157208336</v>
      </c>
      <c r="Q87" s="35">
        <v>5219.0748713261328</v>
      </c>
      <c r="R87" s="35">
        <v>5219.0749441752341</v>
      </c>
      <c r="S87" s="35">
        <v>5432.9241024100938</v>
      </c>
      <c r="T87" s="35">
        <v>5571.8131195309743</v>
      </c>
      <c r="U87" s="35">
        <v>5710.7021139651333</v>
      </c>
      <c r="V87" s="35">
        <v>5590.7022227230937</v>
      </c>
      <c r="W87" s="35">
        <v>5590.7023398010333</v>
      </c>
      <c r="X87" s="35">
        <v>5590.7025507846329</v>
      </c>
      <c r="Y87" s="35">
        <v>5590.7027366263337</v>
      </c>
      <c r="Z87" s="35">
        <v>5437.1029435225182</v>
      </c>
      <c r="AA87" s="35">
        <v>5437.1029981672182</v>
      </c>
    </row>
    <row r="88" spans="1:27" s="30" customFormat="1" collapsed="1" x14ac:dyDescent="0.3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s="30" customFormat="1" x14ac:dyDescent="0.3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s="30" customFormat="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s="30" customFormat="1"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s="30" customFormat="1" x14ac:dyDescent="0.35">
      <c r="A92" s="31" t="s">
        <v>38</v>
      </c>
      <c r="B92" s="31" t="s">
        <v>67</v>
      </c>
      <c r="C92" s="34">
        <v>342.33836783376603</v>
      </c>
      <c r="D92" s="34">
        <v>362.340134039406</v>
      </c>
      <c r="E92" s="34">
        <v>362.34205752160597</v>
      </c>
      <c r="F92" s="34">
        <v>362.34373672650599</v>
      </c>
      <c r="G92" s="34">
        <v>362.34470306970604</v>
      </c>
      <c r="H92" s="34">
        <v>5956.0096286371063</v>
      </c>
      <c r="I92" s="34">
        <v>7183.8539351750069</v>
      </c>
      <c r="J92" s="34">
        <v>7183.8744795816965</v>
      </c>
      <c r="K92" s="34">
        <v>7183.874741630696</v>
      </c>
      <c r="L92" s="34">
        <v>7153.8748753446953</v>
      </c>
      <c r="M92" s="34">
        <v>7153.8749285506965</v>
      </c>
      <c r="N92" s="34">
        <v>7153.8750206776967</v>
      </c>
      <c r="O92" s="34">
        <v>7098.5450211789903</v>
      </c>
      <c r="P92" s="34">
        <v>7073.5450214399898</v>
      </c>
      <c r="Q92" s="34">
        <v>7073.5450216579902</v>
      </c>
      <c r="R92" s="34">
        <v>7073.5450218479891</v>
      </c>
      <c r="S92" s="34">
        <v>7073.5450220929897</v>
      </c>
      <c r="T92" s="34">
        <v>7073.5450223939897</v>
      </c>
      <c r="U92" s="34">
        <v>7073.5450228689897</v>
      </c>
      <c r="V92" s="34">
        <v>7073.5450322409897</v>
      </c>
      <c r="W92" s="34">
        <v>7073.5369026300004</v>
      </c>
      <c r="X92" s="34">
        <v>7073.5357521079995</v>
      </c>
      <c r="Y92" s="34">
        <v>7073.533772666</v>
      </c>
      <c r="Z92" s="34">
        <v>7073.5324733919988</v>
      </c>
      <c r="AA92" s="34">
        <v>7063.5322065710006</v>
      </c>
    </row>
    <row r="93" spans="1:27" collapsed="1" x14ac:dyDescent="0.35">
      <c r="A93" s="31" t="s">
        <v>38</v>
      </c>
      <c r="B93" s="31" t="s">
        <v>113</v>
      </c>
      <c r="C93" s="34">
        <v>1330</v>
      </c>
      <c r="D93" s="34">
        <v>1330</v>
      </c>
      <c r="E93" s="34">
        <v>1330</v>
      </c>
      <c r="F93" s="34">
        <v>1330.0356588993</v>
      </c>
      <c r="G93" s="34">
        <v>3370.037587279</v>
      </c>
      <c r="H93" s="34">
        <v>3370.0414479987003</v>
      </c>
      <c r="I93" s="34">
        <v>3370.0524998881001</v>
      </c>
      <c r="J93" s="34">
        <v>3370.0646419814007</v>
      </c>
      <c r="K93" s="34">
        <v>3370.1122359425999</v>
      </c>
      <c r="L93" s="34">
        <v>3545.7605598930004</v>
      </c>
      <c r="M93" s="34">
        <v>3545.7606693120001</v>
      </c>
      <c r="N93" s="34">
        <v>4233.0604176733987</v>
      </c>
      <c r="O93" s="34">
        <v>4233.060559298</v>
      </c>
      <c r="P93" s="34">
        <v>4233.0606065062993</v>
      </c>
      <c r="Q93" s="34">
        <v>4233.0608794275004</v>
      </c>
      <c r="R93" s="34">
        <v>4233.0609885860003</v>
      </c>
      <c r="S93" s="34">
        <v>6327.386697934</v>
      </c>
      <c r="T93" s="34">
        <v>6327.3871439599998</v>
      </c>
      <c r="U93" s="34">
        <v>6327.3876303793004</v>
      </c>
      <c r="V93" s="34">
        <v>6327.388414536601</v>
      </c>
      <c r="W93" s="34">
        <v>7712.2681263480008</v>
      </c>
      <c r="X93" s="34">
        <v>7958.1615273549905</v>
      </c>
      <c r="Y93" s="34">
        <v>7958.1615759579918</v>
      </c>
      <c r="Z93" s="34">
        <v>7958.1633755509893</v>
      </c>
      <c r="AA93" s="34">
        <v>7958.1634158649904</v>
      </c>
    </row>
    <row r="94" spans="1:27" x14ac:dyDescent="0.35">
      <c r="A94" s="31" t="s">
        <v>38</v>
      </c>
      <c r="B94" s="31" t="s">
        <v>72</v>
      </c>
      <c r="C94" s="34">
        <v>581.81000077724343</v>
      </c>
      <c r="D94" s="34">
        <v>725.17000555991945</v>
      </c>
      <c r="E94" s="34">
        <v>1336.820008993147</v>
      </c>
      <c r="F94" s="34">
        <v>2245.3399996757494</v>
      </c>
      <c r="G94" s="34">
        <v>2500.8000230789175</v>
      </c>
      <c r="H94" s="34">
        <v>2708.9999418258644</v>
      </c>
      <c r="I94" s="34">
        <v>2853.5400080680834</v>
      </c>
      <c r="J94" s="34">
        <v>3010.3599882125827</v>
      </c>
      <c r="K94" s="34">
        <v>3185.200007915495</v>
      </c>
      <c r="L94" s="34">
        <v>3339.4999442100425</v>
      </c>
      <c r="M94" s="34">
        <v>3479.1399621963442</v>
      </c>
      <c r="N94" s="34">
        <v>3611.0999374389557</v>
      </c>
      <c r="O94" s="34">
        <v>3746.450027465813</v>
      </c>
      <c r="P94" s="34">
        <v>3897.8099899291929</v>
      </c>
      <c r="Q94" s="34">
        <v>4071.4899425506524</v>
      </c>
      <c r="R94" s="34">
        <v>4256.730011939987</v>
      </c>
      <c r="S94" s="34">
        <v>4441.0600032806287</v>
      </c>
      <c r="T94" s="34">
        <v>4639.3500280380058</v>
      </c>
      <c r="U94" s="34">
        <v>4848.569939613325</v>
      </c>
      <c r="V94" s="34">
        <v>5014.8800783157221</v>
      </c>
      <c r="W94" s="34">
        <v>5185.1698760986246</v>
      </c>
      <c r="X94" s="34">
        <v>5358.0499038696198</v>
      </c>
      <c r="Y94" s="34">
        <v>5533.8399972915486</v>
      </c>
      <c r="Z94" s="34">
        <v>5711.5400094985844</v>
      </c>
      <c r="AA94" s="34">
        <v>5892.4599466323762</v>
      </c>
    </row>
    <row r="95" spans="1:27" collapsed="1" x14ac:dyDescent="0.35"/>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4.7589199000000002E-3</v>
      </c>
      <c r="D97" s="34">
        <v>5.5366301999999895E-3</v>
      </c>
      <c r="E97" s="34">
        <v>6.8151201999999897E-3</v>
      </c>
      <c r="F97" s="34">
        <v>8.0735711000000012E-3</v>
      </c>
      <c r="G97" s="34">
        <v>8.2137942999999814E-3</v>
      </c>
      <c r="H97" s="34">
        <v>2140.4725153949998</v>
      </c>
      <c r="I97" s="34">
        <v>3320.771456127</v>
      </c>
      <c r="J97" s="34">
        <v>3320.7726665779901</v>
      </c>
      <c r="K97" s="34">
        <v>3320.7728356809903</v>
      </c>
      <c r="L97" s="34">
        <v>3320.7729424009899</v>
      </c>
      <c r="M97" s="34">
        <v>3320.77298035899</v>
      </c>
      <c r="N97" s="34">
        <v>3320.7730709399902</v>
      </c>
      <c r="O97" s="34">
        <v>3320.7730711629902</v>
      </c>
      <c r="P97" s="34">
        <v>3320.7730713199899</v>
      </c>
      <c r="Q97" s="34">
        <v>3320.7730714559902</v>
      </c>
      <c r="R97" s="34">
        <v>3320.7730715729899</v>
      </c>
      <c r="S97" s="34">
        <v>3320.7730717219902</v>
      </c>
      <c r="T97" s="34">
        <v>3320.7730718999901</v>
      </c>
      <c r="U97" s="34">
        <v>3320.77307216899</v>
      </c>
      <c r="V97" s="34">
        <v>3320.7730776579901</v>
      </c>
      <c r="W97" s="34">
        <v>3320.7684395499996</v>
      </c>
      <c r="X97" s="34">
        <v>3320.7680047079998</v>
      </c>
      <c r="Y97" s="34">
        <v>3320.76657557</v>
      </c>
      <c r="Z97" s="34">
        <v>3320.7657219499988</v>
      </c>
      <c r="AA97" s="34">
        <v>3320.7657174830001</v>
      </c>
    </row>
    <row r="98" spans="1:27" x14ac:dyDescent="0.35">
      <c r="A98" s="31" t="s">
        <v>119</v>
      </c>
      <c r="B98" s="31" t="s">
        <v>113</v>
      </c>
      <c r="C98" s="34">
        <v>840</v>
      </c>
      <c r="D98" s="34">
        <v>840</v>
      </c>
      <c r="E98" s="34">
        <v>840</v>
      </c>
      <c r="F98" s="34">
        <v>840.02301904089995</v>
      </c>
      <c r="G98" s="34">
        <v>2880.0230243862002</v>
      </c>
      <c r="H98" s="34">
        <v>2880.0250392644998</v>
      </c>
      <c r="I98" s="34">
        <v>2880.0265809713001</v>
      </c>
      <c r="J98" s="34">
        <v>2880.0308978186999</v>
      </c>
      <c r="K98" s="34">
        <v>2880.0527467595998</v>
      </c>
      <c r="L98" s="34">
        <v>2881.305834411</v>
      </c>
      <c r="M98" s="34">
        <v>2881.3058757670001</v>
      </c>
      <c r="N98" s="34">
        <v>3232.452633891</v>
      </c>
      <c r="O98" s="34">
        <v>3232.452666744</v>
      </c>
      <c r="P98" s="34">
        <v>3232.4526801339998</v>
      </c>
      <c r="Q98" s="34">
        <v>3232.4528889485</v>
      </c>
      <c r="R98" s="34">
        <v>3232.4529294290001</v>
      </c>
      <c r="S98" s="34">
        <v>4251.8883631660001</v>
      </c>
      <c r="T98" s="34">
        <v>4251.8884281729997</v>
      </c>
      <c r="U98" s="34">
        <v>4251.8886031060001</v>
      </c>
      <c r="V98" s="34">
        <v>4251.8887511060002</v>
      </c>
      <c r="W98" s="34">
        <v>4251.9012559299999</v>
      </c>
      <c r="X98" s="34">
        <v>4251.901342958</v>
      </c>
      <c r="Y98" s="34">
        <v>4251.9013523220001</v>
      </c>
      <c r="Z98" s="34">
        <v>4251.9014715849999</v>
      </c>
      <c r="AA98" s="34">
        <v>4251.9014814920001</v>
      </c>
    </row>
    <row r="99" spans="1:27" x14ac:dyDescent="0.35">
      <c r="A99" s="31" t="s">
        <v>119</v>
      </c>
      <c r="B99" s="31" t="s">
        <v>72</v>
      </c>
      <c r="C99" s="34">
        <v>238.6299976110457</v>
      </c>
      <c r="D99" s="34">
        <v>301.40000319480828</v>
      </c>
      <c r="E99" s="34">
        <v>557.77000975608735</v>
      </c>
      <c r="F99" s="34">
        <v>940.54999494552612</v>
      </c>
      <c r="G99" s="34">
        <v>1046.4800271987915</v>
      </c>
      <c r="H99" s="34">
        <v>1131.6399831771841</v>
      </c>
      <c r="I99" s="34">
        <v>1188.7900004386895</v>
      </c>
      <c r="J99" s="34">
        <v>1250.4699811935418</v>
      </c>
      <c r="K99" s="34">
        <v>1319.8300051689134</v>
      </c>
      <c r="L99" s="34">
        <v>1377.3399710655124</v>
      </c>
      <c r="M99" s="34">
        <v>1428.2799692153878</v>
      </c>
      <c r="N99" s="34">
        <v>1475.4899520873946</v>
      </c>
      <c r="O99" s="34">
        <v>1523.5200500488215</v>
      </c>
      <c r="P99" s="34">
        <v>1575.7700424194293</v>
      </c>
      <c r="Q99" s="34">
        <v>1637.6599483489931</v>
      </c>
      <c r="R99" s="34">
        <v>1703.4800119399938</v>
      </c>
      <c r="S99" s="34">
        <v>1768.2899684905972</v>
      </c>
      <c r="T99" s="34">
        <v>1837.9099798202431</v>
      </c>
      <c r="U99" s="34">
        <v>1910.5500040054235</v>
      </c>
      <c r="V99" s="34">
        <v>1964.3000078201212</v>
      </c>
      <c r="W99" s="34">
        <v>2018.5299377441347</v>
      </c>
      <c r="X99" s="34">
        <v>2073.8599624633757</v>
      </c>
      <c r="Y99" s="34">
        <v>2130.0499963760335</v>
      </c>
      <c r="Z99" s="34">
        <v>2186.4899835586498</v>
      </c>
      <c r="AA99" s="34">
        <v>2243.4099359512302</v>
      </c>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102.0008691939</v>
      </c>
      <c r="D102" s="34">
        <v>122.0011196625</v>
      </c>
      <c r="E102" s="34">
        <v>122.001354896</v>
      </c>
      <c r="F102" s="34">
        <v>122.0014626781</v>
      </c>
      <c r="G102" s="34">
        <v>122.0017189146</v>
      </c>
      <c r="H102" s="34">
        <v>1828.9896000000001</v>
      </c>
      <c r="I102" s="34">
        <v>1876.5342000000001</v>
      </c>
      <c r="J102" s="34">
        <v>1876.5346999999999</v>
      </c>
      <c r="K102" s="34">
        <v>1876.5346999999999</v>
      </c>
      <c r="L102" s="34">
        <v>1876.5346999999999</v>
      </c>
      <c r="M102" s="34">
        <v>1876.5346999999999</v>
      </c>
      <c r="N102" s="34">
        <v>1876.5346999999999</v>
      </c>
      <c r="O102" s="34">
        <v>1876.5346999999999</v>
      </c>
      <c r="P102" s="34">
        <v>1876.5346999999999</v>
      </c>
      <c r="Q102" s="34">
        <v>1876.5346999999999</v>
      </c>
      <c r="R102" s="34">
        <v>1876.5346999999999</v>
      </c>
      <c r="S102" s="34">
        <v>1876.5346999999999</v>
      </c>
      <c r="T102" s="34">
        <v>1876.5346999999999</v>
      </c>
      <c r="U102" s="34">
        <v>1876.5346999999999</v>
      </c>
      <c r="V102" s="34">
        <v>1876.5346999999999</v>
      </c>
      <c r="W102" s="34">
        <v>1876.5338999999999</v>
      </c>
      <c r="X102" s="34">
        <v>1876.5337</v>
      </c>
      <c r="Y102" s="34">
        <v>1876.5334</v>
      </c>
      <c r="Z102" s="34">
        <v>1876.5333000000001</v>
      </c>
      <c r="AA102" s="34">
        <v>1876.5331000000001</v>
      </c>
    </row>
    <row r="103" spans="1:27" x14ac:dyDescent="0.35">
      <c r="A103" s="31" t="s">
        <v>120</v>
      </c>
      <c r="B103" s="31" t="s">
        <v>113</v>
      </c>
      <c r="C103" s="34">
        <v>490</v>
      </c>
      <c r="D103" s="34">
        <v>490</v>
      </c>
      <c r="E103" s="34">
        <v>490</v>
      </c>
      <c r="F103" s="34">
        <v>490.00369333340001</v>
      </c>
      <c r="G103" s="34">
        <v>490.0048294943</v>
      </c>
      <c r="H103" s="34">
        <v>490.00483110030001</v>
      </c>
      <c r="I103" s="34">
        <v>490.00516817900001</v>
      </c>
      <c r="J103" s="34">
        <v>490.0078033977</v>
      </c>
      <c r="K103" s="34">
        <v>490.01753416499997</v>
      </c>
      <c r="L103" s="34">
        <v>490.09489298</v>
      </c>
      <c r="M103" s="34">
        <v>490.09490314999999</v>
      </c>
      <c r="N103" s="34">
        <v>808.26482999999894</v>
      </c>
      <c r="O103" s="34">
        <v>808.26486</v>
      </c>
      <c r="P103" s="34">
        <v>808.26486</v>
      </c>
      <c r="Q103" s="34">
        <v>808.26490000000001</v>
      </c>
      <c r="R103" s="34">
        <v>808.26490000000001</v>
      </c>
      <c r="S103" s="34">
        <v>1883.1537000000001</v>
      </c>
      <c r="T103" s="34">
        <v>1883.1538</v>
      </c>
      <c r="U103" s="34">
        <v>1883.1538</v>
      </c>
      <c r="V103" s="34">
        <v>1883.1539</v>
      </c>
      <c r="W103" s="34">
        <v>2503.0658000000003</v>
      </c>
      <c r="X103" s="34">
        <v>2748.9539999999902</v>
      </c>
      <c r="Y103" s="34">
        <v>2748.9539999999902</v>
      </c>
      <c r="Z103" s="34">
        <v>2748.9539999999902</v>
      </c>
      <c r="AA103" s="34">
        <v>2748.9539999999902</v>
      </c>
    </row>
    <row r="104" spans="1:27" x14ac:dyDescent="0.35">
      <c r="A104" s="31" t="s">
        <v>120</v>
      </c>
      <c r="B104" s="31" t="s">
        <v>72</v>
      </c>
      <c r="C104" s="34">
        <v>122.870002746582</v>
      </c>
      <c r="D104" s="34">
        <v>156.11999511718699</v>
      </c>
      <c r="E104" s="34">
        <v>291.20999145507801</v>
      </c>
      <c r="F104" s="34">
        <v>496.95001220703102</v>
      </c>
      <c r="G104" s="34">
        <v>556.75</v>
      </c>
      <c r="H104" s="34">
        <v>606.79998779296795</v>
      </c>
      <c r="I104" s="34">
        <v>642.72998046875</v>
      </c>
      <c r="J104" s="34">
        <v>681.59002685546795</v>
      </c>
      <c r="K104" s="34">
        <v>725</v>
      </c>
      <c r="L104" s="34">
        <v>763.91998291015602</v>
      </c>
      <c r="M104" s="34">
        <v>799.35998535156205</v>
      </c>
      <c r="N104" s="34">
        <v>834.17999267578102</v>
      </c>
      <c r="O104" s="34">
        <v>869.82000732421795</v>
      </c>
      <c r="P104" s="34">
        <v>909.53997802734295</v>
      </c>
      <c r="Q104" s="34">
        <v>953.89001464843705</v>
      </c>
      <c r="R104" s="34">
        <v>1001.46002197265</v>
      </c>
      <c r="S104" s="34">
        <v>1050.64001464843</v>
      </c>
      <c r="T104" s="34">
        <v>1104.35998535156</v>
      </c>
      <c r="U104" s="34">
        <v>1161.9599609375</v>
      </c>
      <c r="V104" s="34">
        <v>1210.31005859375</v>
      </c>
      <c r="W104" s="34">
        <v>1260.40002441406</v>
      </c>
      <c r="X104" s="34">
        <v>1312</v>
      </c>
      <c r="Y104" s="34">
        <v>1364.66003417968</v>
      </c>
      <c r="Z104" s="34">
        <v>1418.01000976562</v>
      </c>
      <c r="AA104" s="34">
        <v>1473.05004882812</v>
      </c>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75.330951189565994</v>
      </c>
      <c r="D107" s="34">
        <v>75.331205360605992</v>
      </c>
      <c r="E107" s="34">
        <v>75.331330045906</v>
      </c>
      <c r="F107" s="34">
        <v>75.331493949505997</v>
      </c>
      <c r="G107" s="34">
        <v>75.331675168206004</v>
      </c>
      <c r="H107" s="34">
        <v>782.36819992370602</v>
      </c>
      <c r="I107" s="34">
        <v>782.36826992370607</v>
      </c>
      <c r="J107" s="34">
        <v>782.36829992370599</v>
      </c>
      <c r="K107" s="34">
        <v>782.36829992370599</v>
      </c>
      <c r="L107" s="34">
        <v>782.36829992370599</v>
      </c>
      <c r="M107" s="34">
        <v>782.36829992370599</v>
      </c>
      <c r="N107" s="34">
        <v>782.36829992370599</v>
      </c>
      <c r="O107" s="34">
        <v>727.03830000000005</v>
      </c>
      <c r="P107" s="34">
        <v>727.03830000000005</v>
      </c>
      <c r="Q107" s="34">
        <v>727.03830000000005</v>
      </c>
      <c r="R107" s="34">
        <v>727.03830000000005</v>
      </c>
      <c r="S107" s="34">
        <v>727.03830000000005</v>
      </c>
      <c r="T107" s="34">
        <v>727.03830000000005</v>
      </c>
      <c r="U107" s="34">
        <v>727.03830000000005</v>
      </c>
      <c r="V107" s="34">
        <v>727.03830000000005</v>
      </c>
      <c r="W107" s="34">
        <v>727.03740000000005</v>
      </c>
      <c r="X107" s="34">
        <v>727.03719999999998</v>
      </c>
      <c r="Y107" s="34">
        <v>727.03710000000001</v>
      </c>
      <c r="Z107" s="34">
        <v>727.03699999999901</v>
      </c>
      <c r="AA107" s="34">
        <v>727.03687000000002</v>
      </c>
    </row>
    <row r="108" spans="1:27" x14ac:dyDescent="0.35">
      <c r="A108" s="31" t="s">
        <v>121</v>
      </c>
      <c r="B108" s="31" t="s">
        <v>113</v>
      </c>
      <c r="C108" s="34">
        <v>0</v>
      </c>
      <c r="D108" s="34">
        <v>0</v>
      </c>
      <c r="E108" s="34">
        <v>0</v>
      </c>
      <c r="F108" s="34">
        <v>4.5934440000000003E-3</v>
      </c>
      <c r="G108" s="34">
        <v>5.2532893999999997E-3</v>
      </c>
      <c r="H108" s="34">
        <v>6.7399725999999997E-3</v>
      </c>
      <c r="I108" s="34">
        <v>1.5132596999999999E-2</v>
      </c>
      <c r="J108" s="34">
        <v>1.5137315E-2</v>
      </c>
      <c r="K108" s="34">
        <v>2.7607372000000002E-2</v>
      </c>
      <c r="L108" s="34">
        <v>3.5094372999999998E-2</v>
      </c>
      <c r="M108" s="34">
        <v>3.5099506000000003E-2</v>
      </c>
      <c r="N108" s="34">
        <v>1.0025476</v>
      </c>
      <c r="O108" s="34">
        <v>1.0025709999999901</v>
      </c>
      <c r="P108" s="34">
        <v>1.0025871</v>
      </c>
      <c r="Q108" s="34">
        <v>1.0026008</v>
      </c>
      <c r="R108" s="34">
        <v>1.0026269000000001</v>
      </c>
      <c r="S108" s="34">
        <v>1.0031524999999999</v>
      </c>
      <c r="T108" s="34">
        <v>1.0032738000000001</v>
      </c>
      <c r="U108" s="34">
        <v>1.0033061999999999</v>
      </c>
      <c r="V108" s="34">
        <v>1.0033742999999999</v>
      </c>
      <c r="W108" s="34">
        <v>765.95609999999999</v>
      </c>
      <c r="X108" s="34">
        <v>765.95650000000001</v>
      </c>
      <c r="Y108" s="34">
        <v>765.95650000000001</v>
      </c>
      <c r="Z108" s="34">
        <v>765.95654000000002</v>
      </c>
      <c r="AA108" s="34">
        <v>765.95654000000002</v>
      </c>
    </row>
    <row r="109" spans="1:27" x14ac:dyDescent="0.35">
      <c r="A109" s="31" t="s">
        <v>121</v>
      </c>
      <c r="B109" s="31" t="s">
        <v>72</v>
      </c>
      <c r="C109" s="34">
        <v>119.879997253417</v>
      </c>
      <c r="D109" s="34">
        <v>152.38000488281199</v>
      </c>
      <c r="E109" s="34">
        <v>281.98001098632801</v>
      </c>
      <c r="F109" s="34">
        <v>479.83999633789</v>
      </c>
      <c r="G109" s="34">
        <v>536.29998779296795</v>
      </c>
      <c r="H109" s="34">
        <v>583.15997314453102</v>
      </c>
      <c r="I109" s="34">
        <v>616.46002197265602</v>
      </c>
      <c r="J109" s="34">
        <v>652.90997314453102</v>
      </c>
      <c r="K109" s="34">
        <v>693.260009765625</v>
      </c>
      <c r="L109" s="34">
        <v>733.29998779296795</v>
      </c>
      <c r="M109" s="34">
        <v>769.96002197265602</v>
      </c>
      <c r="N109" s="34">
        <v>803.36999511718705</v>
      </c>
      <c r="O109" s="34">
        <v>837.72998046875</v>
      </c>
      <c r="P109" s="34">
        <v>877.66998291015602</v>
      </c>
      <c r="Q109" s="34">
        <v>922.97998046875</v>
      </c>
      <c r="R109" s="34">
        <v>971.85998535156205</v>
      </c>
      <c r="S109" s="34">
        <v>1020.52001953125</v>
      </c>
      <c r="T109" s="34">
        <v>1072.68005371093</v>
      </c>
      <c r="U109" s="34">
        <v>1127.61999511718</v>
      </c>
      <c r="V109" s="34">
        <v>1173.03002929687</v>
      </c>
      <c r="W109" s="34">
        <v>1220.18994140625</v>
      </c>
      <c r="X109" s="34">
        <v>1268.44995117187</v>
      </c>
      <c r="Y109" s="34">
        <v>1318.44995117187</v>
      </c>
      <c r="Z109" s="34">
        <v>1370</v>
      </c>
      <c r="AA109" s="34">
        <v>1423.2099609375</v>
      </c>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165.00096922189999</v>
      </c>
      <c r="D112" s="34">
        <v>165.0012066052</v>
      </c>
      <c r="E112" s="34">
        <v>165.00140227399999</v>
      </c>
      <c r="F112" s="34">
        <v>165.00146821620001</v>
      </c>
      <c r="G112" s="34">
        <v>165.001671595</v>
      </c>
      <c r="H112" s="34">
        <v>1204.1722</v>
      </c>
      <c r="I112" s="34">
        <v>1204.1723999999999</v>
      </c>
      <c r="J112" s="34">
        <v>1204.1724999999999</v>
      </c>
      <c r="K112" s="34">
        <v>1204.1724999999999</v>
      </c>
      <c r="L112" s="34">
        <v>1174.1724999999999</v>
      </c>
      <c r="M112" s="34">
        <v>1174.1724999999999</v>
      </c>
      <c r="N112" s="34">
        <v>1174.1724999999999</v>
      </c>
      <c r="O112" s="34">
        <v>1174.1724999999999</v>
      </c>
      <c r="P112" s="34">
        <v>1149.1724999999999</v>
      </c>
      <c r="Q112" s="34">
        <v>1149.1724999999999</v>
      </c>
      <c r="R112" s="34">
        <v>1149.1724999999999</v>
      </c>
      <c r="S112" s="34">
        <v>1149.1724999999999</v>
      </c>
      <c r="T112" s="34">
        <v>1149.1724999999999</v>
      </c>
      <c r="U112" s="34">
        <v>1149.1724999999999</v>
      </c>
      <c r="V112" s="34">
        <v>1149.1724999999999</v>
      </c>
      <c r="W112" s="34">
        <v>1149.1714999999999</v>
      </c>
      <c r="X112" s="34">
        <v>1149.1713999999999</v>
      </c>
      <c r="Y112" s="34">
        <v>1149.1713</v>
      </c>
      <c r="Z112" s="34">
        <v>1149.1711</v>
      </c>
      <c r="AA112" s="34">
        <v>1139.1713</v>
      </c>
    </row>
    <row r="113" spans="1:27" x14ac:dyDescent="0.35">
      <c r="A113" s="31" t="s">
        <v>122</v>
      </c>
      <c r="B113" s="31" t="s">
        <v>113</v>
      </c>
      <c r="C113" s="34">
        <v>0</v>
      </c>
      <c r="D113" s="34">
        <v>0</v>
      </c>
      <c r="E113" s="34">
        <v>0</v>
      </c>
      <c r="F113" s="34">
        <v>1.879349E-3</v>
      </c>
      <c r="G113" s="34">
        <v>1.9783726999999902E-3</v>
      </c>
      <c r="H113" s="34">
        <v>2.2372232999999901E-3</v>
      </c>
      <c r="I113" s="34">
        <v>2.8342693E-3</v>
      </c>
      <c r="J113" s="34">
        <v>2.8883239999999998E-3</v>
      </c>
      <c r="K113" s="34">
        <v>3.4216329999999999E-3</v>
      </c>
      <c r="L113" s="34">
        <v>3.8581290000000001E-3</v>
      </c>
      <c r="M113" s="34">
        <v>3.8708890000000002E-3</v>
      </c>
      <c r="N113" s="34">
        <v>5.4861824000000002E-3</v>
      </c>
      <c r="O113" s="34">
        <v>5.5115540000000001E-3</v>
      </c>
      <c r="P113" s="34">
        <v>5.5192723000000001E-3</v>
      </c>
      <c r="Q113" s="34">
        <v>5.529679E-3</v>
      </c>
      <c r="R113" s="34">
        <v>5.5522569999999997E-3</v>
      </c>
      <c r="S113" s="34">
        <v>6.4122679999999996E-3</v>
      </c>
      <c r="T113" s="34">
        <v>6.5119869999999899E-3</v>
      </c>
      <c r="U113" s="34">
        <v>6.7210732999999998E-3</v>
      </c>
      <c r="V113" s="34">
        <v>7.1491306000000003E-3</v>
      </c>
      <c r="W113" s="34">
        <v>9.3504179999999992E-3</v>
      </c>
      <c r="X113" s="34">
        <v>1.3504397E-2</v>
      </c>
      <c r="Y113" s="34">
        <v>1.3513636000000001E-2</v>
      </c>
      <c r="Z113" s="34">
        <v>1.5123966000000001E-2</v>
      </c>
      <c r="AA113" s="34">
        <v>1.5134373E-2</v>
      </c>
    </row>
    <row r="114" spans="1:27" x14ac:dyDescent="0.35">
      <c r="A114" s="31" t="s">
        <v>122</v>
      </c>
      <c r="B114" s="31" t="s">
        <v>72</v>
      </c>
      <c r="C114" s="34">
        <v>84.870002746582003</v>
      </c>
      <c r="D114" s="34">
        <v>97.010002136230398</v>
      </c>
      <c r="E114" s="34">
        <v>176.05999755859301</v>
      </c>
      <c r="F114" s="34">
        <v>280.08999633789</v>
      </c>
      <c r="G114" s="34">
        <v>308.260009765625</v>
      </c>
      <c r="H114" s="34">
        <v>330.33999633789</v>
      </c>
      <c r="I114" s="34">
        <v>345.850006103515</v>
      </c>
      <c r="J114" s="34">
        <v>362.82000732421801</v>
      </c>
      <c r="K114" s="34">
        <v>381.33999633789</v>
      </c>
      <c r="L114" s="34">
        <v>396.5</v>
      </c>
      <c r="M114" s="34">
        <v>410.829986572265</v>
      </c>
      <c r="N114" s="34">
        <v>425.14999389648398</v>
      </c>
      <c r="O114" s="34">
        <v>440.239990234375</v>
      </c>
      <c r="P114" s="34">
        <v>457.04998779296801</v>
      </c>
      <c r="Q114" s="34">
        <v>476.08999633789</v>
      </c>
      <c r="R114" s="34">
        <v>495.739990234375</v>
      </c>
      <c r="S114" s="34">
        <v>514.19000244140602</v>
      </c>
      <c r="T114" s="34">
        <v>533.57000732421795</v>
      </c>
      <c r="U114" s="34">
        <v>554.03997802734295</v>
      </c>
      <c r="V114" s="34">
        <v>570.10998535156205</v>
      </c>
      <c r="W114" s="34">
        <v>586.15997314453102</v>
      </c>
      <c r="X114" s="34">
        <v>601.04998779296795</v>
      </c>
      <c r="Y114" s="34">
        <v>615.14001464843705</v>
      </c>
      <c r="Z114" s="34">
        <v>628.64001464843705</v>
      </c>
      <c r="AA114" s="34">
        <v>641.55999755859295</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8.1930849999999999E-4</v>
      </c>
      <c r="D117" s="34">
        <v>1.0657809E-3</v>
      </c>
      <c r="E117" s="34">
        <v>1.1551854999999999E-3</v>
      </c>
      <c r="F117" s="34">
        <v>1.2383116E-3</v>
      </c>
      <c r="G117" s="34">
        <v>1.4235976E-3</v>
      </c>
      <c r="H117" s="34">
        <v>7.1133183999999997E-3</v>
      </c>
      <c r="I117" s="34">
        <v>7.6091242999999998E-3</v>
      </c>
      <c r="J117" s="34">
        <v>2.6313079999999999E-2</v>
      </c>
      <c r="K117" s="34">
        <v>2.6406025999999999E-2</v>
      </c>
      <c r="L117" s="34">
        <v>2.6433020000000002E-2</v>
      </c>
      <c r="M117" s="34">
        <v>2.64482679999999E-2</v>
      </c>
      <c r="N117" s="34">
        <v>2.6449813999999999E-2</v>
      </c>
      <c r="O117" s="34">
        <v>2.6450016E-2</v>
      </c>
      <c r="P117" s="34">
        <v>2.6450120000000001E-2</v>
      </c>
      <c r="Q117" s="34">
        <v>2.6450201999999999E-2</v>
      </c>
      <c r="R117" s="34">
        <v>2.6450274999999999E-2</v>
      </c>
      <c r="S117" s="34">
        <v>2.6450371E-2</v>
      </c>
      <c r="T117" s="34">
        <v>2.6450493999999901E-2</v>
      </c>
      <c r="U117" s="34">
        <v>2.6450700000000001E-2</v>
      </c>
      <c r="V117" s="34">
        <v>2.64545829999999E-2</v>
      </c>
      <c r="W117" s="34">
        <v>2.5663080000000001E-2</v>
      </c>
      <c r="X117" s="34">
        <v>2.5447399999999998E-2</v>
      </c>
      <c r="Y117" s="34">
        <v>2.5397096000000001E-2</v>
      </c>
      <c r="Z117" s="34">
        <v>2.5351441999999998E-2</v>
      </c>
      <c r="AA117" s="34">
        <v>2.52190879999999E-2</v>
      </c>
    </row>
    <row r="118" spans="1:27" x14ac:dyDescent="0.35">
      <c r="A118" s="31" t="s">
        <v>123</v>
      </c>
      <c r="B118" s="31" t="s">
        <v>113</v>
      </c>
      <c r="C118" s="34">
        <v>0</v>
      </c>
      <c r="D118" s="34">
        <v>0</v>
      </c>
      <c r="E118" s="34">
        <v>0</v>
      </c>
      <c r="F118" s="34">
        <v>2.4737320000000002E-3</v>
      </c>
      <c r="G118" s="34">
        <v>2.5017364000000002E-3</v>
      </c>
      <c r="H118" s="34">
        <v>2.6004380000000001E-3</v>
      </c>
      <c r="I118" s="34">
        <v>2.7838715E-3</v>
      </c>
      <c r="J118" s="34">
        <v>7.9151259999999998E-3</v>
      </c>
      <c r="K118" s="34">
        <v>1.0926013E-2</v>
      </c>
      <c r="L118" s="34">
        <v>174.32087999999999</v>
      </c>
      <c r="M118" s="34">
        <v>174.32092</v>
      </c>
      <c r="N118" s="34">
        <v>191.33491999999899</v>
      </c>
      <c r="O118" s="34">
        <v>191.33494999999999</v>
      </c>
      <c r="P118" s="34">
        <v>191.33496</v>
      </c>
      <c r="Q118" s="34">
        <v>191.33496</v>
      </c>
      <c r="R118" s="34">
        <v>191.33498</v>
      </c>
      <c r="S118" s="34">
        <v>191.33507</v>
      </c>
      <c r="T118" s="34">
        <v>191.33512999999999</v>
      </c>
      <c r="U118" s="34">
        <v>191.33519999999999</v>
      </c>
      <c r="V118" s="34">
        <v>191.33524</v>
      </c>
      <c r="W118" s="34">
        <v>191.33562000000001</v>
      </c>
      <c r="X118" s="34">
        <v>191.33618000000001</v>
      </c>
      <c r="Y118" s="34">
        <v>191.33620999999999</v>
      </c>
      <c r="Z118" s="34">
        <v>191.33624</v>
      </c>
      <c r="AA118" s="34">
        <v>191.33626000000001</v>
      </c>
    </row>
    <row r="119" spans="1:27" x14ac:dyDescent="0.35">
      <c r="A119" s="31" t="s">
        <v>123</v>
      </c>
      <c r="B119" s="31" t="s">
        <v>72</v>
      </c>
      <c r="C119" s="34">
        <v>15.560000419616699</v>
      </c>
      <c r="D119" s="34">
        <v>18.2600002288818</v>
      </c>
      <c r="E119" s="34">
        <v>29.799999237060501</v>
      </c>
      <c r="F119" s="34">
        <v>47.909999847412102</v>
      </c>
      <c r="G119" s="34">
        <v>53.009998321533203</v>
      </c>
      <c r="H119" s="34">
        <v>57.060001373291001</v>
      </c>
      <c r="I119" s="34">
        <v>59.709999084472599</v>
      </c>
      <c r="J119" s="34">
        <v>62.569999694824197</v>
      </c>
      <c r="K119" s="34">
        <v>65.769996643066406</v>
      </c>
      <c r="L119" s="34">
        <v>68.440002441406193</v>
      </c>
      <c r="M119" s="34">
        <v>70.709999084472599</v>
      </c>
      <c r="N119" s="34">
        <v>72.910003662109304</v>
      </c>
      <c r="O119" s="34">
        <v>75.139999389648395</v>
      </c>
      <c r="P119" s="34">
        <v>77.779998779296804</v>
      </c>
      <c r="Q119" s="34">
        <v>80.870002746582003</v>
      </c>
      <c r="R119" s="34">
        <v>84.190002441406193</v>
      </c>
      <c r="S119" s="34">
        <v>87.419998168945298</v>
      </c>
      <c r="T119" s="34">
        <v>90.830001831054602</v>
      </c>
      <c r="U119" s="34">
        <v>94.400001525878906</v>
      </c>
      <c r="V119" s="34">
        <v>97.129997253417898</v>
      </c>
      <c r="W119" s="34">
        <v>99.889999389648395</v>
      </c>
      <c r="X119" s="34">
        <v>102.69000244140599</v>
      </c>
      <c r="Y119" s="34">
        <v>105.540000915527</v>
      </c>
      <c r="Z119" s="34">
        <v>108.400001525878</v>
      </c>
      <c r="AA119" s="34">
        <v>111.230003356933</v>
      </c>
    </row>
    <row r="122" spans="1:27" x14ac:dyDescent="0.35">
      <c r="A122" s="28" t="s">
        <v>125</v>
      </c>
    </row>
    <row r="123" spans="1:27" x14ac:dyDescent="0.35">
      <c r="A123" s="19" t="s">
        <v>117</v>
      </c>
      <c r="B123" s="19" t="s">
        <v>118</v>
      </c>
      <c r="C123" s="19" t="s">
        <v>75</v>
      </c>
      <c r="D123" s="19" t="s">
        <v>82</v>
      </c>
      <c r="E123" s="19" t="s">
        <v>83</v>
      </c>
      <c r="F123" s="19" t="s">
        <v>84</v>
      </c>
      <c r="G123" s="19" t="s">
        <v>85</v>
      </c>
      <c r="H123" s="19" t="s">
        <v>86</v>
      </c>
      <c r="I123" s="19" t="s">
        <v>87</v>
      </c>
      <c r="J123" s="19" t="s">
        <v>88</v>
      </c>
      <c r="K123" s="19" t="s">
        <v>89</v>
      </c>
      <c r="L123" s="19" t="s">
        <v>90</v>
      </c>
      <c r="M123" s="19" t="s">
        <v>91</v>
      </c>
      <c r="N123" s="19" t="s">
        <v>92</v>
      </c>
      <c r="O123" s="19" t="s">
        <v>93</v>
      </c>
      <c r="P123" s="19" t="s">
        <v>94</v>
      </c>
      <c r="Q123" s="19" t="s">
        <v>95</v>
      </c>
      <c r="R123" s="19" t="s">
        <v>96</v>
      </c>
      <c r="S123" s="19" t="s">
        <v>97</v>
      </c>
      <c r="T123" s="19" t="s">
        <v>98</v>
      </c>
      <c r="U123" s="19" t="s">
        <v>99</v>
      </c>
      <c r="V123" s="19" t="s">
        <v>100</v>
      </c>
      <c r="W123" s="19" t="s">
        <v>101</v>
      </c>
      <c r="X123" s="19" t="s">
        <v>102</v>
      </c>
      <c r="Y123" s="19" t="s">
        <v>103</v>
      </c>
      <c r="Z123" s="19" t="s">
        <v>104</v>
      </c>
      <c r="AA123" s="19" t="s">
        <v>105</v>
      </c>
    </row>
    <row r="124" spans="1:27" x14ac:dyDescent="0.35">
      <c r="A124" s="31" t="s">
        <v>38</v>
      </c>
      <c r="B124" s="31" t="s">
        <v>22</v>
      </c>
      <c r="C124" s="34">
        <v>0</v>
      </c>
      <c r="D124" s="34">
        <v>0</v>
      </c>
      <c r="E124" s="34">
        <v>0</v>
      </c>
      <c r="F124" s="34">
        <v>0</v>
      </c>
      <c r="G124" s="34">
        <v>0</v>
      </c>
      <c r="H124" s="34">
        <v>0</v>
      </c>
      <c r="I124" s="34">
        <v>0</v>
      </c>
      <c r="J124" s="34">
        <v>0</v>
      </c>
      <c r="K124" s="34">
        <v>0</v>
      </c>
      <c r="L124" s="34">
        <v>0</v>
      </c>
      <c r="M124" s="34">
        <v>0</v>
      </c>
      <c r="N124" s="34">
        <v>0</v>
      </c>
      <c r="O124" s="34">
        <v>0</v>
      </c>
      <c r="P124" s="34">
        <v>0</v>
      </c>
      <c r="Q124" s="34">
        <v>0</v>
      </c>
      <c r="R124" s="34">
        <v>0</v>
      </c>
      <c r="S124" s="34">
        <v>0</v>
      </c>
      <c r="T124" s="34">
        <v>0</v>
      </c>
      <c r="U124" s="34">
        <v>0</v>
      </c>
      <c r="V124" s="34">
        <v>0</v>
      </c>
      <c r="W124" s="34">
        <v>0</v>
      </c>
      <c r="X124" s="34">
        <v>0</v>
      </c>
      <c r="Y124" s="34">
        <v>0</v>
      </c>
      <c r="Z124" s="34">
        <v>0</v>
      </c>
      <c r="AA124" s="34">
        <v>0</v>
      </c>
    </row>
    <row r="125" spans="1:27" collapsed="1" x14ac:dyDescent="0.35">
      <c r="A125" s="31" t="s">
        <v>38</v>
      </c>
      <c r="B125" s="31" t="s">
        <v>73</v>
      </c>
      <c r="C125" s="34">
        <v>579.5</v>
      </c>
      <c r="D125" s="34">
        <v>1031.2</v>
      </c>
      <c r="E125" s="34">
        <v>1768.4</v>
      </c>
      <c r="F125" s="34">
        <v>2546.2999999999997</v>
      </c>
      <c r="G125" s="34">
        <v>3286.9</v>
      </c>
      <c r="H125" s="34">
        <v>3921.6</v>
      </c>
      <c r="I125" s="34">
        <v>4557.8000000000011</v>
      </c>
      <c r="J125" s="34">
        <v>5129.8</v>
      </c>
      <c r="K125" s="34">
        <v>5641.2</v>
      </c>
      <c r="L125" s="34">
        <v>6325.9</v>
      </c>
      <c r="M125" s="34">
        <v>7040.2999999999993</v>
      </c>
      <c r="N125" s="34">
        <v>7755.7999999999993</v>
      </c>
      <c r="O125" s="34">
        <v>8465.7000000000007</v>
      </c>
      <c r="P125" s="34">
        <v>9049.4000000000015</v>
      </c>
      <c r="Q125" s="34">
        <v>9600.4</v>
      </c>
      <c r="R125" s="34">
        <v>9649.8000000000011</v>
      </c>
      <c r="S125" s="34">
        <v>9702.8000000000011</v>
      </c>
      <c r="T125" s="34">
        <v>9740.4</v>
      </c>
      <c r="U125" s="34">
        <v>9784.1</v>
      </c>
      <c r="V125" s="34">
        <v>9817.1</v>
      </c>
      <c r="W125" s="34">
        <v>9839.6</v>
      </c>
      <c r="X125" s="34">
        <v>9854</v>
      </c>
      <c r="Y125" s="34">
        <v>9863.4000000000015</v>
      </c>
      <c r="Z125" s="34">
        <v>9870</v>
      </c>
      <c r="AA125" s="34">
        <v>9868.2999999999993</v>
      </c>
    </row>
    <row r="126" spans="1:27" collapsed="1" x14ac:dyDescent="0.35">
      <c r="A126" s="31" t="s">
        <v>38</v>
      </c>
      <c r="B126" s="31" t="s">
        <v>74</v>
      </c>
      <c r="C126" s="34">
        <v>579.5</v>
      </c>
      <c r="D126" s="34">
        <v>1031.2</v>
      </c>
      <c r="E126" s="34">
        <v>1768.4</v>
      </c>
      <c r="F126" s="34">
        <v>2546.2999999999997</v>
      </c>
      <c r="G126" s="34">
        <v>3286.9</v>
      </c>
      <c r="H126" s="34">
        <v>3921.6</v>
      </c>
      <c r="I126" s="34">
        <v>4557.8000000000011</v>
      </c>
      <c r="J126" s="34">
        <v>5129.8</v>
      </c>
      <c r="K126" s="34">
        <v>5641.2</v>
      </c>
      <c r="L126" s="34">
        <v>6325.9</v>
      </c>
      <c r="M126" s="34">
        <v>7040.2999999999993</v>
      </c>
      <c r="N126" s="34">
        <v>7755.7999999999993</v>
      </c>
      <c r="O126" s="34">
        <v>8465.7000000000007</v>
      </c>
      <c r="P126" s="34">
        <v>9049.4000000000015</v>
      </c>
      <c r="Q126" s="34">
        <v>9600.4</v>
      </c>
      <c r="R126" s="34">
        <v>9649.8000000000011</v>
      </c>
      <c r="S126" s="34">
        <v>9702.8000000000011</v>
      </c>
      <c r="T126" s="34">
        <v>9740.4</v>
      </c>
      <c r="U126" s="34">
        <v>9784.1</v>
      </c>
      <c r="V126" s="34">
        <v>9817.1</v>
      </c>
      <c r="W126" s="34">
        <v>9839.6</v>
      </c>
      <c r="X126" s="34">
        <v>9854</v>
      </c>
      <c r="Y126" s="34">
        <v>9863.4000000000015</v>
      </c>
      <c r="Z126" s="34">
        <v>9870</v>
      </c>
      <c r="AA126" s="34">
        <v>9868.2999999999993</v>
      </c>
    </row>
    <row r="128" spans="1:27" x14ac:dyDescent="0.35">
      <c r="A128" s="19" t="s">
        <v>117</v>
      </c>
      <c r="B128" s="19" t="s">
        <v>118</v>
      </c>
      <c r="C128" s="19" t="s">
        <v>75</v>
      </c>
      <c r="D128" s="19" t="s">
        <v>82</v>
      </c>
      <c r="E128" s="19" t="s">
        <v>83</v>
      </c>
      <c r="F128" s="19" t="s">
        <v>84</v>
      </c>
      <c r="G128" s="19" t="s">
        <v>85</v>
      </c>
      <c r="H128" s="19" t="s">
        <v>86</v>
      </c>
      <c r="I128" s="19" t="s">
        <v>87</v>
      </c>
      <c r="J128" s="19" t="s">
        <v>88</v>
      </c>
      <c r="K128" s="19" t="s">
        <v>89</v>
      </c>
      <c r="L128" s="19" t="s">
        <v>90</v>
      </c>
      <c r="M128" s="19" t="s">
        <v>91</v>
      </c>
      <c r="N128" s="19" t="s">
        <v>92</v>
      </c>
      <c r="O128" s="19" t="s">
        <v>93</v>
      </c>
      <c r="P128" s="19" t="s">
        <v>94</v>
      </c>
      <c r="Q128" s="19" t="s">
        <v>95</v>
      </c>
      <c r="R128" s="19" t="s">
        <v>96</v>
      </c>
      <c r="S128" s="19" t="s">
        <v>97</v>
      </c>
      <c r="T128" s="19" t="s">
        <v>98</v>
      </c>
      <c r="U128" s="19" t="s">
        <v>99</v>
      </c>
      <c r="V128" s="19" t="s">
        <v>100</v>
      </c>
      <c r="W128" s="19" t="s">
        <v>101</v>
      </c>
      <c r="X128" s="19" t="s">
        <v>102</v>
      </c>
      <c r="Y128" s="19" t="s">
        <v>103</v>
      </c>
      <c r="Z128" s="19" t="s">
        <v>104</v>
      </c>
      <c r="AA128" s="19" t="s">
        <v>105</v>
      </c>
    </row>
    <row r="129" spans="1:27" x14ac:dyDescent="0.35">
      <c r="A129" s="31" t="s">
        <v>119</v>
      </c>
      <c r="B129" s="31" t="s">
        <v>22</v>
      </c>
      <c r="C129" s="27">
        <v>0</v>
      </c>
      <c r="D129" s="27">
        <v>0</v>
      </c>
      <c r="E129" s="27">
        <v>0</v>
      </c>
      <c r="F129" s="27">
        <v>0</v>
      </c>
      <c r="G129" s="27">
        <v>0</v>
      </c>
      <c r="H129" s="27">
        <v>0</v>
      </c>
      <c r="I129" s="27">
        <v>0</v>
      </c>
      <c r="J129" s="27">
        <v>0</v>
      </c>
      <c r="K129" s="27">
        <v>0</v>
      </c>
      <c r="L129" s="27">
        <v>0</v>
      </c>
      <c r="M129" s="27">
        <v>0</v>
      </c>
      <c r="N129" s="27">
        <v>0</v>
      </c>
      <c r="O129" s="27">
        <v>0</v>
      </c>
      <c r="P129" s="27">
        <v>0</v>
      </c>
      <c r="Q129" s="27">
        <v>0</v>
      </c>
      <c r="R129" s="27">
        <v>0</v>
      </c>
      <c r="S129" s="27">
        <v>0</v>
      </c>
      <c r="T129" s="27">
        <v>0</v>
      </c>
      <c r="U129" s="27">
        <v>0</v>
      </c>
      <c r="V129" s="27">
        <v>0</v>
      </c>
      <c r="W129" s="27">
        <v>0</v>
      </c>
      <c r="X129" s="27">
        <v>0</v>
      </c>
      <c r="Y129" s="27">
        <v>0</v>
      </c>
      <c r="Z129" s="27">
        <v>0</v>
      </c>
      <c r="AA129" s="27">
        <v>0</v>
      </c>
    </row>
    <row r="130" spans="1:27" x14ac:dyDescent="0.35">
      <c r="A130" s="31" t="s">
        <v>119</v>
      </c>
      <c r="B130" s="31" t="s">
        <v>73</v>
      </c>
      <c r="C130" s="34">
        <v>203.5</v>
      </c>
      <c r="D130" s="34">
        <v>385.90000000000003</v>
      </c>
      <c r="E130" s="34">
        <v>585</v>
      </c>
      <c r="F130" s="34">
        <v>808.6</v>
      </c>
      <c r="G130" s="34">
        <v>1038.8</v>
      </c>
      <c r="H130" s="34">
        <v>1231.3000000000002</v>
      </c>
      <c r="I130" s="34">
        <v>1430.2000000000003</v>
      </c>
      <c r="J130" s="34">
        <v>1617.7000000000003</v>
      </c>
      <c r="K130" s="34">
        <v>1786.0000000000002</v>
      </c>
      <c r="L130" s="34">
        <v>2016.8000000000002</v>
      </c>
      <c r="M130" s="34">
        <v>2252.5</v>
      </c>
      <c r="N130" s="34">
        <v>2492.1999999999998</v>
      </c>
      <c r="O130" s="34">
        <v>2729.7000000000003</v>
      </c>
      <c r="P130" s="34">
        <v>2928.2000000000003</v>
      </c>
      <c r="Q130" s="34">
        <v>3115.2</v>
      </c>
      <c r="R130" s="34">
        <v>3140.2000000000003</v>
      </c>
      <c r="S130" s="34">
        <v>3166.7000000000003</v>
      </c>
      <c r="T130" s="34">
        <v>3186.2999999999997</v>
      </c>
      <c r="U130" s="34">
        <v>3208.5</v>
      </c>
      <c r="V130" s="34">
        <v>3226.3</v>
      </c>
      <c r="W130" s="34">
        <v>3239.8</v>
      </c>
      <c r="X130" s="34">
        <v>3250</v>
      </c>
      <c r="Y130" s="34">
        <v>3257.1000000000004</v>
      </c>
      <c r="Z130" s="34">
        <v>3262.3999999999996</v>
      </c>
      <c r="AA130" s="34">
        <v>3263.8</v>
      </c>
    </row>
    <row r="131" spans="1:27" x14ac:dyDescent="0.35">
      <c r="A131" s="31" t="s">
        <v>119</v>
      </c>
      <c r="B131" s="31" t="s">
        <v>74</v>
      </c>
      <c r="C131" s="34">
        <v>203.5</v>
      </c>
      <c r="D131" s="34">
        <v>385.90000000000003</v>
      </c>
      <c r="E131" s="34">
        <v>585</v>
      </c>
      <c r="F131" s="34">
        <v>808.6</v>
      </c>
      <c r="G131" s="34">
        <v>1038.8</v>
      </c>
      <c r="H131" s="34">
        <v>1231.3000000000002</v>
      </c>
      <c r="I131" s="34">
        <v>1430.2000000000003</v>
      </c>
      <c r="J131" s="34">
        <v>1617.7000000000003</v>
      </c>
      <c r="K131" s="34">
        <v>1786.0000000000002</v>
      </c>
      <c r="L131" s="34">
        <v>2016.8000000000002</v>
      </c>
      <c r="M131" s="34">
        <v>2252.5</v>
      </c>
      <c r="N131" s="34">
        <v>2492.1999999999998</v>
      </c>
      <c r="O131" s="34">
        <v>2729.7000000000003</v>
      </c>
      <c r="P131" s="34">
        <v>2928.2000000000003</v>
      </c>
      <c r="Q131" s="34">
        <v>3115.2</v>
      </c>
      <c r="R131" s="34">
        <v>3140.2000000000003</v>
      </c>
      <c r="S131" s="34">
        <v>3166.7000000000003</v>
      </c>
      <c r="T131" s="34">
        <v>3186.2999999999997</v>
      </c>
      <c r="U131" s="34">
        <v>3208.5</v>
      </c>
      <c r="V131" s="34">
        <v>3226.3</v>
      </c>
      <c r="W131" s="34">
        <v>3239.8</v>
      </c>
      <c r="X131" s="34">
        <v>3250</v>
      </c>
      <c r="Y131" s="34">
        <v>3257.1000000000004</v>
      </c>
      <c r="Z131" s="34">
        <v>3262.3999999999996</v>
      </c>
      <c r="AA131" s="34">
        <v>3263.8</v>
      </c>
    </row>
    <row r="133" spans="1:27" x14ac:dyDescent="0.35">
      <c r="A133" s="19" t="s">
        <v>117</v>
      </c>
      <c r="B133" s="19" t="s">
        <v>118</v>
      </c>
      <c r="C133" s="19" t="s">
        <v>75</v>
      </c>
      <c r="D133" s="19" t="s">
        <v>82</v>
      </c>
      <c r="E133" s="19" t="s">
        <v>83</v>
      </c>
      <c r="F133" s="19" t="s">
        <v>84</v>
      </c>
      <c r="G133" s="19" t="s">
        <v>85</v>
      </c>
      <c r="H133" s="19" t="s">
        <v>86</v>
      </c>
      <c r="I133" s="19" t="s">
        <v>87</v>
      </c>
      <c r="J133" s="19" t="s">
        <v>88</v>
      </c>
      <c r="K133" s="19" t="s">
        <v>89</v>
      </c>
      <c r="L133" s="19" t="s">
        <v>90</v>
      </c>
      <c r="M133" s="19" t="s">
        <v>91</v>
      </c>
      <c r="N133" s="19" t="s">
        <v>92</v>
      </c>
      <c r="O133" s="19" t="s">
        <v>93</v>
      </c>
      <c r="P133" s="19" t="s">
        <v>94</v>
      </c>
      <c r="Q133" s="19" t="s">
        <v>95</v>
      </c>
      <c r="R133" s="19" t="s">
        <v>96</v>
      </c>
      <c r="S133" s="19" t="s">
        <v>97</v>
      </c>
      <c r="T133" s="19" t="s">
        <v>98</v>
      </c>
      <c r="U133" s="19" t="s">
        <v>99</v>
      </c>
      <c r="V133" s="19" t="s">
        <v>100</v>
      </c>
      <c r="W133" s="19" t="s">
        <v>101</v>
      </c>
      <c r="X133" s="19" t="s">
        <v>102</v>
      </c>
      <c r="Y133" s="19" t="s">
        <v>103</v>
      </c>
      <c r="Z133" s="19" t="s">
        <v>104</v>
      </c>
      <c r="AA133" s="19" t="s">
        <v>105</v>
      </c>
    </row>
    <row r="134" spans="1:27" x14ac:dyDescent="0.35">
      <c r="A134" s="31" t="s">
        <v>120</v>
      </c>
      <c r="B134" s="31" t="s">
        <v>22</v>
      </c>
      <c r="C134" s="27">
        <v>0</v>
      </c>
      <c r="D134" s="27">
        <v>0</v>
      </c>
      <c r="E134" s="27">
        <v>0</v>
      </c>
      <c r="F134" s="27">
        <v>0</v>
      </c>
      <c r="G134" s="27">
        <v>0</v>
      </c>
      <c r="H134" s="27">
        <v>0</v>
      </c>
      <c r="I134" s="27">
        <v>0</v>
      </c>
      <c r="J134" s="27">
        <v>0</v>
      </c>
      <c r="K134" s="27">
        <v>0</v>
      </c>
      <c r="L134" s="27">
        <v>0</v>
      </c>
      <c r="M134" s="27">
        <v>0</v>
      </c>
      <c r="N134" s="27">
        <v>0</v>
      </c>
      <c r="O134" s="27">
        <v>0</v>
      </c>
      <c r="P134" s="27">
        <v>0</v>
      </c>
      <c r="Q134" s="27">
        <v>0</v>
      </c>
      <c r="R134" s="27">
        <v>0</v>
      </c>
      <c r="S134" s="27">
        <v>0</v>
      </c>
      <c r="T134" s="27">
        <v>0</v>
      </c>
      <c r="U134" s="27">
        <v>0</v>
      </c>
      <c r="V134" s="27">
        <v>0</v>
      </c>
      <c r="W134" s="27">
        <v>0</v>
      </c>
      <c r="X134" s="27">
        <v>0</v>
      </c>
      <c r="Y134" s="27">
        <v>0</v>
      </c>
      <c r="Z134" s="27">
        <v>0</v>
      </c>
      <c r="AA134" s="27">
        <v>0</v>
      </c>
    </row>
    <row r="135" spans="1:27" x14ac:dyDescent="0.35">
      <c r="A135" s="31" t="s">
        <v>120</v>
      </c>
      <c r="B135" s="31" t="s">
        <v>73</v>
      </c>
      <c r="C135" s="34">
        <v>113.00000000000001</v>
      </c>
      <c r="D135" s="34">
        <v>269.20000000000005</v>
      </c>
      <c r="E135" s="34">
        <v>441.49999999999994</v>
      </c>
      <c r="F135" s="34">
        <v>636.29999999999995</v>
      </c>
      <c r="G135" s="34">
        <v>828.89999999999986</v>
      </c>
      <c r="H135" s="34">
        <v>979.8</v>
      </c>
      <c r="I135" s="34">
        <v>1137.4000000000001</v>
      </c>
      <c r="J135" s="34">
        <v>1294.8</v>
      </c>
      <c r="K135" s="34">
        <v>1435.3999999999999</v>
      </c>
      <c r="L135" s="34">
        <v>1617.8999999999999</v>
      </c>
      <c r="M135" s="34">
        <v>1809.9</v>
      </c>
      <c r="N135" s="34">
        <v>1999.5</v>
      </c>
      <c r="O135" s="34">
        <v>2187.6</v>
      </c>
      <c r="P135" s="34">
        <v>2339.4000000000005</v>
      </c>
      <c r="Q135" s="34">
        <v>2485.6999999999998</v>
      </c>
      <c r="R135" s="34">
        <v>2493.2999999999997</v>
      </c>
      <c r="S135" s="34">
        <v>2502.5000000000005</v>
      </c>
      <c r="T135" s="34">
        <v>2508.4999999999995</v>
      </c>
      <c r="U135" s="34">
        <v>2516.1999999999998</v>
      </c>
      <c r="V135" s="34">
        <v>2522.2999999999997</v>
      </c>
      <c r="W135" s="34">
        <v>2525.2999999999997</v>
      </c>
      <c r="X135" s="34">
        <v>2527.4999999999995</v>
      </c>
      <c r="Y135" s="34">
        <v>2529.3000000000002</v>
      </c>
      <c r="Z135" s="34">
        <v>2532.0999999999995</v>
      </c>
      <c r="AA135" s="34">
        <v>2532.5</v>
      </c>
    </row>
    <row r="136" spans="1:27" x14ac:dyDescent="0.35">
      <c r="A136" s="31" t="s">
        <v>120</v>
      </c>
      <c r="B136" s="31" t="s">
        <v>74</v>
      </c>
      <c r="C136" s="34">
        <v>113.00000000000001</v>
      </c>
      <c r="D136" s="34">
        <v>269.20000000000005</v>
      </c>
      <c r="E136" s="34">
        <v>441.49999999999994</v>
      </c>
      <c r="F136" s="34">
        <v>636.29999999999995</v>
      </c>
      <c r="G136" s="34">
        <v>828.89999999999986</v>
      </c>
      <c r="H136" s="34">
        <v>979.8</v>
      </c>
      <c r="I136" s="34">
        <v>1137.4000000000001</v>
      </c>
      <c r="J136" s="34">
        <v>1294.8</v>
      </c>
      <c r="K136" s="34">
        <v>1435.3999999999999</v>
      </c>
      <c r="L136" s="34">
        <v>1617.8999999999999</v>
      </c>
      <c r="M136" s="34">
        <v>1809.9</v>
      </c>
      <c r="N136" s="34">
        <v>1999.5</v>
      </c>
      <c r="O136" s="34">
        <v>2187.6</v>
      </c>
      <c r="P136" s="34">
        <v>2339.4000000000005</v>
      </c>
      <c r="Q136" s="34">
        <v>2485.6999999999998</v>
      </c>
      <c r="R136" s="34">
        <v>2493.2999999999997</v>
      </c>
      <c r="S136" s="34">
        <v>2502.5000000000005</v>
      </c>
      <c r="T136" s="34">
        <v>2508.4999999999995</v>
      </c>
      <c r="U136" s="34">
        <v>2516.1999999999998</v>
      </c>
      <c r="V136" s="34">
        <v>2522.2999999999997</v>
      </c>
      <c r="W136" s="34">
        <v>2525.2999999999997</v>
      </c>
      <c r="X136" s="34">
        <v>2527.4999999999995</v>
      </c>
      <c r="Y136" s="34">
        <v>2529.3000000000002</v>
      </c>
      <c r="Z136" s="34">
        <v>2532.0999999999995</v>
      </c>
      <c r="AA136" s="34">
        <v>2532.5</v>
      </c>
    </row>
    <row r="138" spans="1:27" x14ac:dyDescent="0.35">
      <c r="A138" s="19" t="s">
        <v>117</v>
      </c>
      <c r="B138" s="19" t="s">
        <v>118</v>
      </c>
      <c r="C138" s="19" t="s">
        <v>75</v>
      </c>
      <c r="D138" s="19" t="s">
        <v>82</v>
      </c>
      <c r="E138" s="19" t="s">
        <v>83</v>
      </c>
      <c r="F138" s="19" t="s">
        <v>84</v>
      </c>
      <c r="G138" s="19" t="s">
        <v>85</v>
      </c>
      <c r="H138" s="19" t="s">
        <v>86</v>
      </c>
      <c r="I138" s="19" t="s">
        <v>87</v>
      </c>
      <c r="J138" s="19" t="s">
        <v>88</v>
      </c>
      <c r="K138" s="19" t="s">
        <v>89</v>
      </c>
      <c r="L138" s="19" t="s">
        <v>90</v>
      </c>
      <c r="M138" s="19" t="s">
        <v>91</v>
      </c>
      <c r="N138" s="19" t="s">
        <v>92</v>
      </c>
      <c r="O138" s="19" t="s">
        <v>93</v>
      </c>
      <c r="P138" s="19" t="s">
        <v>94</v>
      </c>
      <c r="Q138" s="19" t="s">
        <v>95</v>
      </c>
      <c r="R138" s="19" t="s">
        <v>96</v>
      </c>
      <c r="S138" s="19" t="s">
        <v>97</v>
      </c>
      <c r="T138" s="19" t="s">
        <v>98</v>
      </c>
      <c r="U138" s="19" t="s">
        <v>99</v>
      </c>
      <c r="V138" s="19" t="s">
        <v>100</v>
      </c>
      <c r="W138" s="19" t="s">
        <v>101</v>
      </c>
      <c r="X138" s="19" t="s">
        <v>102</v>
      </c>
      <c r="Y138" s="19" t="s">
        <v>103</v>
      </c>
      <c r="Z138" s="19" t="s">
        <v>104</v>
      </c>
      <c r="AA138" s="19" t="s">
        <v>105</v>
      </c>
    </row>
    <row r="139" spans="1:27" x14ac:dyDescent="0.35">
      <c r="A139" s="31" t="s">
        <v>121</v>
      </c>
      <c r="B139" s="31" t="s">
        <v>22</v>
      </c>
      <c r="C139" s="27">
        <v>0</v>
      </c>
      <c r="D139" s="27">
        <v>0</v>
      </c>
      <c r="E139" s="27">
        <v>0</v>
      </c>
      <c r="F139" s="27">
        <v>0</v>
      </c>
      <c r="G139" s="27">
        <v>0</v>
      </c>
      <c r="H139" s="27">
        <v>0</v>
      </c>
      <c r="I139" s="27">
        <v>0</v>
      </c>
      <c r="J139" s="27">
        <v>0</v>
      </c>
      <c r="K139" s="27">
        <v>0</v>
      </c>
      <c r="L139" s="27">
        <v>0</v>
      </c>
      <c r="M139" s="27">
        <v>0</v>
      </c>
      <c r="N139" s="27">
        <v>0</v>
      </c>
      <c r="O139" s="27">
        <v>0</v>
      </c>
      <c r="P139" s="27">
        <v>0</v>
      </c>
      <c r="Q139" s="27">
        <v>0</v>
      </c>
      <c r="R139" s="27">
        <v>0</v>
      </c>
      <c r="S139" s="27">
        <v>0</v>
      </c>
      <c r="T139" s="27">
        <v>0</v>
      </c>
      <c r="U139" s="27">
        <v>0</v>
      </c>
      <c r="V139" s="27">
        <v>0</v>
      </c>
      <c r="W139" s="27">
        <v>0</v>
      </c>
      <c r="X139" s="27">
        <v>0</v>
      </c>
      <c r="Y139" s="27">
        <v>0</v>
      </c>
      <c r="Z139" s="27">
        <v>0</v>
      </c>
      <c r="AA139" s="27">
        <v>0</v>
      </c>
    </row>
    <row r="140" spans="1:27" x14ac:dyDescent="0.35">
      <c r="A140" s="31" t="s">
        <v>121</v>
      </c>
      <c r="B140" s="31" t="s">
        <v>73</v>
      </c>
      <c r="C140" s="34">
        <v>127.89999999999999</v>
      </c>
      <c r="D140" s="34">
        <v>169.89999999999998</v>
      </c>
      <c r="E140" s="34">
        <v>458.59999999999997</v>
      </c>
      <c r="F140" s="34">
        <v>733.5</v>
      </c>
      <c r="G140" s="34">
        <v>991.5</v>
      </c>
      <c r="H140" s="34">
        <v>1234.7</v>
      </c>
      <c r="I140" s="34">
        <v>1463.3000000000002</v>
      </c>
      <c r="J140" s="34">
        <v>1639.3</v>
      </c>
      <c r="K140" s="34">
        <v>1795.4999999999998</v>
      </c>
      <c r="L140" s="34">
        <v>2004.5</v>
      </c>
      <c r="M140" s="34">
        <v>2224</v>
      </c>
      <c r="N140" s="34">
        <v>2443.1</v>
      </c>
      <c r="O140" s="34">
        <v>2661.2</v>
      </c>
      <c r="P140" s="34">
        <v>2848.7</v>
      </c>
      <c r="Q140" s="34">
        <v>3022.4000000000005</v>
      </c>
      <c r="R140" s="34">
        <v>3038.1000000000004</v>
      </c>
      <c r="S140" s="34">
        <v>3053.6</v>
      </c>
      <c r="T140" s="34">
        <v>3065.3999999999996</v>
      </c>
      <c r="U140" s="34">
        <v>3078.7</v>
      </c>
      <c r="V140" s="34">
        <v>3087.8999999999996</v>
      </c>
      <c r="W140" s="34">
        <v>3094.9999999999995</v>
      </c>
      <c r="X140" s="34">
        <v>3098.7</v>
      </c>
      <c r="Y140" s="34">
        <v>3101.4</v>
      </c>
      <c r="Z140" s="34">
        <v>3102.2999999999993</v>
      </c>
      <c r="AA140" s="34">
        <v>3102.2000000000007</v>
      </c>
    </row>
    <row r="141" spans="1:27" x14ac:dyDescent="0.35">
      <c r="A141" s="31" t="s">
        <v>121</v>
      </c>
      <c r="B141" s="31" t="s">
        <v>74</v>
      </c>
      <c r="C141" s="34">
        <v>127.89999999999999</v>
      </c>
      <c r="D141" s="34">
        <v>169.89999999999998</v>
      </c>
      <c r="E141" s="34">
        <v>458.59999999999997</v>
      </c>
      <c r="F141" s="34">
        <v>733.5</v>
      </c>
      <c r="G141" s="34">
        <v>991.5</v>
      </c>
      <c r="H141" s="34">
        <v>1234.7</v>
      </c>
      <c r="I141" s="34">
        <v>1463.3000000000002</v>
      </c>
      <c r="J141" s="34">
        <v>1639.3</v>
      </c>
      <c r="K141" s="34">
        <v>1795.4999999999998</v>
      </c>
      <c r="L141" s="34">
        <v>2004.5</v>
      </c>
      <c r="M141" s="34">
        <v>2224</v>
      </c>
      <c r="N141" s="34">
        <v>2443.1</v>
      </c>
      <c r="O141" s="34">
        <v>2661.2</v>
      </c>
      <c r="P141" s="34">
        <v>2848.7</v>
      </c>
      <c r="Q141" s="34">
        <v>3022.4000000000005</v>
      </c>
      <c r="R141" s="34">
        <v>3038.1000000000004</v>
      </c>
      <c r="S141" s="34">
        <v>3053.6</v>
      </c>
      <c r="T141" s="34">
        <v>3065.3999999999996</v>
      </c>
      <c r="U141" s="34">
        <v>3078.7</v>
      </c>
      <c r="V141" s="34">
        <v>3087.8999999999996</v>
      </c>
      <c r="W141" s="34">
        <v>3094.9999999999995</v>
      </c>
      <c r="X141" s="34">
        <v>3098.7</v>
      </c>
      <c r="Y141" s="34">
        <v>3101.4</v>
      </c>
      <c r="Z141" s="34">
        <v>3102.2999999999993</v>
      </c>
      <c r="AA141" s="34">
        <v>3102.2000000000007</v>
      </c>
    </row>
    <row r="143" spans="1:27" x14ac:dyDescent="0.35">
      <c r="A143" s="19" t="s">
        <v>117</v>
      </c>
      <c r="B143" s="19" t="s">
        <v>118</v>
      </c>
      <c r="C143" s="19" t="s">
        <v>75</v>
      </c>
      <c r="D143" s="19" t="s">
        <v>82</v>
      </c>
      <c r="E143" s="19" t="s">
        <v>83</v>
      </c>
      <c r="F143" s="19" t="s">
        <v>84</v>
      </c>
      <c r="G143" s="19" t="s">
        <v>85</v>
      </c>
      <c r="H143" s="19" t="s">
        <v>86</v>
      </c>
      <c r="I143" s="19" t="s">
        <v>87</v>
      </c>
      <c r="J143" s="19" t="s">
        <v>88</v>
      </c>
      <c r="K143" s="19" t="s">
        <v>89</v>
      </c>
      <c r="L143" s="19" t="s">
        <v>90</v>
      </c>
      <c r="M143" s="19" t="s">
        <v>91</v>
      </c>
      <c r="N143" s="19" t="s">
        <v>92</v>
      </c>
      <c r="O143" s="19" t="s">
        <v>93</v>
      </c>
      <c r="P143" s="19" t="s">
        <v>94</v>
      </c>
      <c r="Q143" s="19" t="s">
        <v>95</v>
      </c>
      <c r="R143" s="19" t="s">
        <v>96</v>
      </c>
      <c r="S143" s="19" t="s">
        <v>97</v>
      </c>
      <c r="T143" s="19" t="s">
        <v>98</v>
      </c>
      <c r="U143" s="19" t="s">
        <v>99</v>
      </c>
      <c r="V143" s="19" t="s">
        <v>100</v>
      </c>
      <c r="W143" s="19" t="s">
        <v>101</v>
      </c>
      <c r="X143" s="19" t="s">
        <v>102</v>
      </c>
      <c r="Y143" s="19" t="s">
        <v>103</v>
      </c>
      <c r="Z143" s="19" t="s">
        <v>104</v>
      </c>
      <c r="AA143" s="19" t="s">
        <v>105</v>
      </c>
    </row>
    <row r="144" spans="1:27" x14ac:dyDescent="0.35">
      <c r="A144" s="31" t="s">
        <v>122</v>
      </c>
      <c r="B144" s="31" t="s">
        <v>22</v>
      </c>
      <c r="C144" s="27">
        <v>0</v>
      </c>
      <c r="D144" s="27">
        <v>0</v>
      </c>
      <c r="E144" s="27">
        <v>0</v>
      </c>
      <c r="F144" s="27">
        <v>0</v>
      </c>
      <c r="G144" s="27">
        <v>0</v>
      </c>
      <c r="H144" s="27">
        <v>0</v>
      </c>
      <c r="I144" s="27">
        <v>0</v>
      </c>
      <c r="J144" s="27">
        <v>0</v>
      </c>
      <c r="K144" s="27">
        <v>0</v>
      </c>
      <c r="L144" s="27">
        <v>0</v>
      </c>
      <c r="M144" s="27">
        <v>0</v>
      </c>
      <c r="N144" s="27">
        <v>0</v>
      </c>
      <c r="O144" s="27">
        <v>0</v>
      </c>
      <c r="P144" s="27">
        <v>0</v>
      </c>
      <c r="Q144" s="27">
        <v>0</v>
      </c>
      <c r="R144" s="27">
        <v>0</v>
      </c>
      <c r="S144" s="27">
        <v>0</v>
      </c>
      <c r="T144" s="27">
        <v>0</v>
      </c>
      <c r="U144" s="27">
        <v>0</v>
      </c>
      <c r="V144" s="27">
        <v>0</v>
      </c>
      <c r="W144" s="27">
        <v>0</v>
      </c>
      <c r="X144" s="27">
        <v>0</v>
      </c>
      <c r="Y144" s="27">
        <v>0</v>
      </c>
      <c r="Z144" s="27">
        <v>0</v>
      </c>
      <c r="AA144" s="27">
        <v>0</v>
      </c>
    </row>
    <row r="145" spans="1:27" x14ac:dyDescent="0.35">
      <c r="A145" s="31" t="s">
        <v>122</v>
      </c>
      <c r="B145" s="31" t="s">
        <v>73</v>
      </c>
      <c r="C145" s="34">
        <v>119.5</v>
      </c>
      <c r="D145" s="34">
        <v>178</v>
      </c>
      <c r="E145" s="34">
        <v>241.39999999999998</v>
      </c>
      <c r="F145" s="34">
        <v>310.29999999999995</v>
      </c>
      <c r="G145" s="34">
        <v>355.9</v>
      </c>
      <c r="H145" s="34">
        <v>391.7</v>
      </c>
      <c r="I145" s="34">
        <v>430.3</v>
      </c>
      <c r="J145" s="34">
        <v>470.00000000000006</v>
      </c>
      <c r="K145" s="34">
        <v>506.09999999999997</v>
      </c>
      <c r="L145" s="34">
        <v>553.70000000000005</v>
      </c>
      <c r="M145" s="34">
        <v>605.90000000000009</v>
      </c>
      <c r="N145" s="34">
        <v>657.7</v>
      </c>
      <c r="O145" s="34">
        <v>708.5</v>
      </c>
      <c r="P145" s="34">
        <v>741.00000000000011</v>
      </c>
      <c r="Q145" s="34">
        <v>772.4</v>
      </c>
      <c r="R145" s="34">
        <v>771.60000000000014</v>
      </c>
      <c r="S145" s="34">
        <v>771.4</v>
      </c>
      <c r="T145" s="34">
        <v>770.09999999999991</v>
      </c>
      <c r="U145" s="34">
        <v>769.09999999999991</v>
      </c>
      <c r="V145" s="34">
        <v>767.7</v>
      </c>
      <c r="W145" s="34">
        <v>765.6</v>
      </c>
      <c r="X145" s="34">
        <v>763.3</v>
      </c>
      <c r="Y145" s="34">
        <v>760.5</v>
      </c>
      <c r="Z145" s="34">
        <v>758</v>
      </c>
      <c r="AA145" s="34">
        <v>754.8</v>
      </c>
    </row>
    <row r="146" spans="1:27" x14ac:dyDescent="0.35">
      <c r="A146" s="31" t="s">
        <v>122</v>
      </c>
      <c r="B146" s="31" t="s">
        <v>74</v>
      </c>
      <c r="C146" s="34">
        <v>119.5</v>
      </c>
      <c r="D146" s="34">
        <v>178</v>
      </c>
      <c r="E146" s="34">
        <v>241.39999999999998</v>
      </c>
      <c r="F146" s="34">
        <v>310.29999999999995</v>
      </c>
      <c r="G146" s="34">
        <v>355.9</v>
      </c>
      <c r="H146" s="34">
        <v>391.7</v>
      </c>
      <c r="I146" s="34">
        <v>430.3</v>
      </c>
      <c r="J146" s="34">
        <v>470.00000000000006</v>
      </c>
      <c r="K146" s="34">
        <v>506.09999999999997</v>
      </c>
      <c r="L146" s="34">
        <v>553.70000000000005</v>
      </c>
      <c r="M146" s="34">
        <v>605.90000000000009</v>
      </c>
      <c r="N146" s="34">
        <v>657.7</v>
      </c>
      <c r="O146" s="34">
        <v>708.5</v>
      </c>
      <c r="P146" s="34">
        <v>741.00000000000011</v>
      </c>
      <c r="Q146" s="34">
        <v>772.4</v>
      </c>
      <c r="R146" s="34">
        <v>771.60000000000014</v>
      </c>
      <c r="S146" s="34">
        <v>771.4</v>
      </c>
      <c r="T146" s="34">
        <v>770.09999999999991</v>
      </c>
      <c r="U146" s="34">
        <v>769.09999999999991</v>
      </c>
      <c r="V146" s="34">
        <v>767.7</v>
      </c>
      <c r="W146" s="34">
        <v>765.6</v>
      </c>
      <c r="X146" s="34">
        <v>763.3</v>
      </c>
      <c r="Y146" s="34">
        <v>760.5</v>
      </c>
      <c r="Z146" s="34">
        <v>758</v>
      </c>
      <c r="AA146" s="34">
        <v>754.8</v>
      </c>
    </row>
    <row r="148" spans="1:27" x14ac:dyDescent="0.35">
      <c r="A148" s="19" t="s">
        <v>117</v>
      </c>
      <c r="B148" s="19" t="s">
        <v>118</v>
      </c>
      <c r="C148" s="19" t="s">
        <v>75</v>
      </c>
      <c r="D148" s="19" t="s">
        <v>82</v>
      </c>
      <c r="E148" s="19" t="s">
        <v>83</v>
      </c>
      <c r="F148" s="19" t="s">
        <v>84</v>
      </c>
      <c r="G148" s="19" t="s">
        <v>85</v>
      </c>
      <c r="H148" s="19" t="s">
        <v>86</v>
      </c>
      <c r="I148" s="19" t="s">
        <v>87</v>
      </c>
      <c r="J148" s="19" t="s">
        <v>88</v>
      </c>
      <c r="K148" s="19" t="s">
        <v>89</v>
      </c>
      <c r="L148" s="19" t="s">
        <v>90</v>
      </c>
      <c r="M148" s="19" t="s">
        <v>91</v>
      </c>
      <c r="N148" s="19" t="s">
        <v>92</v>
      </c>
      <c r="O148" s="19" t="s">
        <v>93</v>
      </c>
      <c r="P148" s="19" t="s">
        <v>94</v>
      </c>
      <c r="Q148" s="19" t="s">
        <v>95</v>
      </c>
      <c r="R148" s="19" t="s">
        <v>96</v>
      </c>
      <c r="S148" s="19" t="s">
        <v>97</v>
      </c>
      <c r="T148" s="19" t="s">
        <v>98</v>
      </c>
      <c r="U148" s="19" t="s">
        <v>99</v>
      </c>
      <c r="V148" s="19" t="s">
        <v>100</v>
      </c>
      <c r="W148" s="19" t="s">
        <v>101</v>
      </c>
      <c r="X148" s="19" t="s">
        <v>102</v>
      </c>
      <c r="Y148" s="19" t="s">
        <v>103</v>
      </c>
      <c r="Z148" s="19" t="s">
        <v>104</v>
      </c>
      <c r="AA148" s="19" t="s">
        <v>105</v>
      </c>
    </row>
    <row r="149" spans="1:27" x14ac:dyDescent="0.35">
      <c r="A149" s="31" t="s">
        <v>123</v>
      </c>
      <c r="B149" s="31" t="s">
        <v>22</v>
      </c>
      <c r="C149" s="27">
        <v>0</v>
      </c>
      <c r="D149" s="27">
        <v>0</v>
      </c>
      <c r="E149" s="27">
        <v>0</v>
      </c>
      <c r="F149" s="27">
        <v>0</v>
      </c>
      <c r="G149" s="27">
        <v>0</v>
      </c>
      <c r="H149" s="27">
        <v>0</v>
      </c>
      <c r="I149" s="27">
        <v>0</v>
      </c>
      <c r="J149" s="27">
        <v>0</v>
      </c>
      <c r="K149" s="27">
        <v>0</v>
      </c>
      <c r="L149" s="27">
        <v>0</v>
      </c>
      <c r="M149" s="27">
        <v>0</v>
      </c>
      <c r="N149" s="27">
        <v>0</v>
      </c>
      <c r="O149" s="27">
        <v>0</v>
      </c>
      <c r="P149" s="27">
        <v>0</v>
      </c>
      <c r="Q149" s="27">
        <v>0</v>
      </c>
      <c r="R149" s="27">
        <v>0</v>
      </c>
      <c r="S149" s="27">
        <v>0</v>
      </c>
      <c r="T149" s="27">
        <v>0</v>
      </c>
      <c r="U149" s="27">
        <v>0</v>
      </c>
      <c r="V149" s="27">
        <v>0</v>
      </c>
      <c r="W149" s="27">
        <v>0</v>
      </c>
      <c r="X149" s="27">
        <v>0</v>
      </c>
      <c r="Y149" s="27">
        <v>0</v>
      </c>
      <c r="Z149" s="27">
        <v>0</v>
      </c>
      <c r="AA149" s="27">
        <v>0</v>
      </c>
    </row>
    <row r="150" spans="1:27" x14ac:dyDescent="0.35">
      <c r="A150" s="31" t="s">
        <v>123</v>
      </c>
      <c r="B150" s="31" t="s">
        <v>73</v>
      </c>
      <c r="C150" s="34">
        <v>15.600000000000001</v>
      </c>
      <c r="D150" s="34">
        <v>28.200000000000003</v>
      </c>
      <c r="E150" s="34">
        <v>41.9</v>
      </c>
      <c r="F150" s="34">
        <v>57.600000000000009</v>
      </c>
      <c r="G150" s="34">
        <v>71.8</v>
      </c>
      <c r="H150" s="34">
        <v>84.1</v>
      </c>
      <c r="I150" s="34">
        <v>96.6</v>
      </c>
      <c r="J150" s="34">
        <v>108</v>
      </c>
      <c r="K150" s="34">
        <v>118.20000000000002</v>
      </c>
      <c r="L150" s="34">
        <v>133</v>
      </c>
      <c r="M150" s="34">
        <v>148.00000000000003</v>
      </c>
      <c r="N150" s="34">
        <v>163.30000000000001</v>
      </c>
      <c r="O150" s="34">
        <v>178.7</v>
      </c>
      <c r="P150" s="34">
        <v>192.1</v>
      </c>
      <c r="Q150" s="34">
        <v>204.70000000000002</v>
      </c>
      <c r="R150" s="34">
        <v>206.59999999999997</v>
      </c>
      <c r="S150" s="34">
        <v>208.60000000000002</v>
      </c>
      <c r="T150" s="34">
        <v>210.1</v>
      </c>
      <c r="U150" s="34">
        <v>211.60000000000002</v>
      </c>
      <c r="V150" s="34">
        <v>212.90000000000003</v>
      </c>
      <c r="W150" s="34">
        <v>213.89999999999998</v>
      </c>
      <c r="X150" s="34">
        <v>214.5</v>
      </c>
      <c r="Y150" s="34">
        <v>215.10000000000002</v>
      </c>
      <c r="Z150" s="34">
        <v>215.2</v>
      </c>
      <c r="AA150" s="34">
        <v>215</v>
      </c>
    </row>
    <row r="151" spans="1:27" x14ac:dyDescent="0.35">
      <c r="A151" s="31" t="s">
        <v>123</v>
      </c>
      <c r="B151" s="31" t="s">
        <v>74</v>
      </c>
      <c r="C151" s="34">
        <v>15.600000000000001</v>
      </c>
      <c r="D151" s="34">
        <v>28.200000000000003</v>
      </c>
      <c r="E151" s="34">
        <v>41.9</v>
      </c>
      <c r="F151" s="34">
        <v>57.600000000000009</v>
      </c>
      <c r="G151" s="34">
        <v>71.8</v>
      </c>
      <c r="H151" s="34">
        <v>84.1</v>
      </c>
      <c r="I151" s="34">
        <v>96.6</v>
      </c>
      <c r="J151" s="34">
        <v>108</v>
      </c>
      <c r="K151" s="34">
        <v>118.20000000000002</v>
      </c>
      <c r="L151" s="34">
        <v>133</v>
      </c>
      <c r="M151" s="34">
        <v>148.00000000000003</v>
      </c>
      <c r="N151" s="34">
        <v>163.30000000000001</v>
      </c>
      <c r="O151" s="34">
        <v>178.7</v>
      </c>
      <c r="P151" s="34">
        <v>192.1</v>
      </c>
      <c r="Q151" s="34">
        <v>204.70000000000002</v>
      </c>
      <c r="R151" s="34">
        <v>206.59999999999997</v>
      </c>
      <c r="S151" s="34">
        <v>208.60000000000002</v>
      </c>
      <c r="T151" s="34">
        <v>210.1</v>
      </c>
      <c r="U151" s="34">
        <v>211.60000000000002</v>
      </c>
      <c r="V151" s="34">
        <v>212.90000000000003</v>
      </c>
      <c r="W151" s="34">
        <v>213.89999999999998</v>
      </c>
      <c r="X151" s="34">
        <v>214.5</v>
      </c>
      <c r="Y151" s="34">
        <v>215.10000000000002</v>
      </c>
      <c r="Z151" s="34">
        <v>215.2</v>
      </c>
      <c r="AA151" s="34">
        <v>215</v>
      </c>
    </row>
  </sheetData>
  <sheetProtection algorithmName="SHA-512" hashValue="nPvr14ci8/AgajfEO9d8B2l5OlXesD1gNaimCewXVrjxUWGMehNCzl4WabrZWhyP2RgI/X+9s+hDYbIXWokD/Q==" saltValue="aKVhRNsY7UmkSzfmMZ7JDQ==" spinCount="100000" sheet="1" objects="1" scenarios="1"/>
  <mergeCells count="6">
    <mergeCell ref="A87:B87"/>
    <mergeCell ref="A17:B17"/>
    <mergeCell ref="A31:B31"/>
    <mergeCell ref="A45:B45"/>
    <mergeCell ref="A59:B59"/>
    <mergeCell ref="A73:B7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57E188"/>
  </sheetPr>
  <dimension ref="A1:AA121"/>
  <sheetViews>
    <sheetView zoomScale="85" zoomScaleNormal="85" workbookViewId="0"/>
  </sheetViews>
  <sheetFormatPr defaultColWidth="9.1796875" defaultRowHeight="14.5" x14ac:dyDescent="0.35"/>
  <cols>
    <col min="1" max="1" width="16" style="30" customWidth="1"/>
    <col min="2" max="2" width="30.54296875" style="30" customWidth="1"/>
    <col min="3" max="27" width="9.453125" style="30" customWidth="1"/>
    <col min="28" max="16384" width="9.1796875" style="30"/>
  </cols>
  <sheetData>
    <row r="1" spans="1:27" ht="23.25" customHeight="1" x14ac:dyDescent="0.35">
      <c r="A1" s="29" t="s">
        <v>130</v>
      </c>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x14ac:dyDescent="0.35">
      <c r="A2" s="30" t="s">
        <v>50</v>
      </c>
      <c r="B2" s="18" t="s">
        <v>131</v>
      </c>
    </row>
    <row r="3" spans="1:27" x14ac:dyDescent="0.35">
      <c r="B3" s="18"/>
    </row>
    <row r="4" spans="1:27" x14ac:dyDescent="0.35">
      <c r="A4" s="18" t="s">
        <v>116</v>
      </c>
      <c r="B4" s="18"/>
    </row>
    <row r="5" spans="1:27" x14ac:dyDescent="0.35">
      <c r="A5" s="19" t="s">
        <v>117</v>
      </c>
      <c r="B5" s="19" t="s">
        <v>118</v>
      </c>
      <c r="C5" s="19" t="s">
        <v>75</v>
      </c>
      <c r="D5" s="19" t="s">
        <v>82</v>
      </c>
      <c r="E5" s="19" t="s">
        <v>83</v>
      </c>
      <c r="F5" s="19" t="s">
        <v>84</v>
      </c>
      <c r="G5" s="19" t="s">
        <v>85</v>
      </c>
      <c r="H5" s="19" t="s">
        <v>86</v>
      </c>
      <c r="I5" s="19" t="s">
        <v>87</v>
      </c>
      <c r="J5" s="19" t="s">
        <v>88</v>
      </c>
      <c r="K5" s="19" t="s">
        <v>89</v>
      </c>
      <c r="L5" s="19" t="s">
        <v>90</v>
      </c>
      <c r="M5" s="19" t="s">
        <v>91</v>
      </c>
      <c r="N5" s="19" t="s">
        <v>92</v>
      </c>
      <c r="O5" s="19" t="s">
        <v>93</v>
      </c>
      <c r="P5" s="19" t="s">
        <v>94</v>
      </c>
      <c r="Q5" s="19" t="s">
        <v>95</v>
      </c>
      <c r="R5" s="19" t="s">
        <v>96</v>
      </c>
      <c r="S5" s="19" t="s">
        <v>97</v>
      </c>
      <c r="T5" s="19" t="s">
        <v>98</v>
      </c>
      <c r="U5" s="19" t="s">
        <v>99</v>
      </c>
      <c r="V5" s="19" t="s">
        <v>100</v>
      </c>
      <c r="W5" s="19" t="s">
        <v>101</v>
      </c>
      <c r="X5" s="19" t="s">
        <v>102</v>
      </c>
      <c r="Y5" s="19" t="s">
        <v>103</v>
      </c>
      <c r="Z5" s="19" t="s">
        <v>104</v>
      </c>
      <c r="AA5" s="19" t="s">
        <v>105</v>
      </c>
    </row>
    <row r="6" spans="1:27" x14ac:dyDescent="0.35">
      <c r="A6" s="31" t="s">
        <v>38</v>
      </c>
      <c r="B6" s="31" t="s">
        <v>60</v>
      </c>
      <c r="C6" s="34">
        <v>317823.90960000001</v>
      </c>
      <c r="D6" s="34">
        <v>215517.26880000002</v>
      </c>
      <c r="E6" s="34">
        <v>189570.15416000001</v>
      </c>
      <c r="F6" s="34">
        <v>173615.46490000002</v>
      </c>
      <c r="G6" s="34">
        <v>151965.96299999999</v>
      </c>
      <c r="H6" s="34">
        <v>118825.606</v>
      </c>
      <c r="I6" s="34">
        <v>103129.74794</v>
      </c>
      <c r="J6" s="34">
        <v>97527.757400000002</v>
      </c>
      <c r="K6" s="34">
        <v>91197.243649999989</v>
      </c>
      <c r="L6" s="34">
        <v>77251.628100000002</v>
      </c>
      <c r="M6" s="34">
        <v>67483.589899999992</v>
      </c>
      <c r="N6" s="34">
        <v>53957.27803999999</v>
      </c>
      <c r="O6" s="34">
        <v>54798.121300000006</v>
      </c>
      <c r="P6" s="34">
        <v>47279.958979999996</v>
      </c>
      <c r="Q6" s="34">
        <v>31644.191299999999</v>
      </c>
      <c r="R6" s="34">
        <v>27875.916299999997</v>
      </c>
      <c r="S6" s="34">
        <v>21466.821600000003</v>
      </c>
      <c r="T6" s="34">
        <v>19146.990200000004</v>
      </c>
      <c r="U6" s="34">
        <v>17102.646000000001</v>
      </c>
      <c r="V6" s="34">
        <v>15972.573700000001</v>
      </c>
      <c r="W6" s="34">
        <v>13508.8951</v>
      </c>
      <c r="X6" s="34">
        <v>8676.3483000000015</v>
      </c>
      <c r="Y6" s="34">
        <v>7712.2588000000005</v>
      </c>
      <c r="Z6" s="34">
        <v>7439.1104399999995</v>
      </c>
      <c r="AA6" s="34">
        <v>5928.3249999999998</v>
      </c>
    </row>
    <row r="7" spans="1:27" x14ac:dyDescent="0.35">
      <c r="A7" s="31" t="s">
        <v>38</v>
      </c>
      <c r="B7" s="31" t="s">
        <v>68</v>
      </c>
      <c r="C7" s="34">
        <v>94983.205000000002</v>
      </c>
      <c r="D7" s="34">
        <v>69104.055999999997</v>
      </c>
      <c r="E7" s="34">
        <v>66920.844500000007</v>
      </c>
      <c r="F7" s="34">
        <v>56785.659700000004</v>
      </c>
      <c r="G7" s="34">
        <v>52163.881200000003</v>
      </c>
      <c r="H7" s="34">
        <v>44155.036500000002</v>
      </c>
      <c r="I7" s="34">
        <v>35957.482499999998</v>
      </c>
      <c r="J7" s="34">
        <v>33456.907899999998</v>
      </c>
      <c r="K7" s="34">
        <v>27138.566999999999</v>
      </c>
      <c r="L7" s="34">
        <v>25368.567300000002</v>
      </c>
      <c r="M7" s="34">
        <v>23609.831200000001</v>
      </c>
      <c r="N7" s="34">
        <v>22700.0075</v>
      </c>
      <c r="O7" s="34">
        <v>21287.1358</v>
      </c>
      <c r="P7" s="34">
        <v>20134.322700000001</v>
      </c>
      <c r="Q7" s="34">
        <v>19130.834699999999</v>
      </c>
      <c r="R7" s="34">
        <v>17780.6855</v>
      </c>
      <c r="S7" s="34">
        <v>16053.2986</v>
      </c>
      <c r="T7" s="34">
        <v>14064.661400000001</v>
      </c>
      <c r="U7" s="34">
        <v>14199.779600000002</v>
      </c>
      <c r="V7" s="34">
        <v>14030.292300000001</v>
      </c>
      <c r="W7" s="34">
        <v>13307.816199999999</v>
      </c>
      <c r="X7" s="34">
        <v>10872.1721</v>
      </c>
      <c r="Y7" s="34">
        <v>6389.3300999999992</v>
      </c>
      <c r="Z7" s="34">
        <v>5977.7336000000005</v>
      </c>
      <c r="AA7" s="34">
        <v>5736.5865999999996</v>
      </c>
    </row>
    <row r="8" spans="1:27" x14ac:dyDescent="0.35">
      <c r="A8" s="31" t="s">
        <v>38</v>
      </c>
      <c r="B8" s="31" t="s">
        <v>18</v>
      </c>
      <c r="C8" s="34">
        <v>117564.17496999999</v>
      </c>
      <c r="D8" s="34">
        <v>62402.284938342505</v>
      </c>
      <c r="E8" s="34">
        <v>59497.482969960998</v>
      </c>
      <c r="F8" s="34">
        <v>59162.059714609997</v>
      </c>
      <c r="G8" s="34">
        <v>40895.921114155004</v>
      </c>
      <c r="H8" s="34">
        <v>21436.935882965499</v>
      </c>
      <c r="I8" s="34">
        <v>20132.274940160503</v>
      </c>
      <c r="J8" s="34">
        <v>17763.759404351</v>
      </c>
      <c r="K8" s="34">
        <v>15525.865635947999</v>
      </c>
      <c r="L8" s="34">
        <v>19378.689585762997</v>
      </c>
      <c r="M8" s="34">
        <v>16680.484895122001</v>
      </c>
      <c r="N8" s="34">
        <v>19293.739821995001</v>
      </c>
      <c r="O8" s="34">
        <v>22335.252893161996</v>
      </c>
      <c r="P8" s="34">
        <v>17327.708147565503</v>
      </c>
      <c r="Q8" s="34">
        <v>13326.721900384</v>
      </c>
      <c r="R8" s="34">
        <v>9556.8938690609994</v>
      </c>
      <c r="S8" s="34">
        <v>8854.0734131534991</v>
      </c>
      <c r="T8" s="34">
        <v>9833.1914592785015</v>
      </c>
      <c r="U8" s="34">
        <v>8963.0836464090007</v>
      </c>
      <c r="V8" s="34">
        <v>8738.8513372526013</v>
      </c>
      <c r="W8" s="34">
        <v>7749.712265869699</v>
      </c>
      <c r="X8" s="34">
        <v>8354.2314706283014</v>
      </c>
      <c r="Y8" s="34">
        <v>4830.1275176179997</v>
      </c>
      <c r="Z8" s="34">
        <v>3796.7786094990001</v>
      </c>
      <c r="AA8" s="34">
        <v>2118.7054704783</v>
      </c>
    </row>
    <row r="9" spans="1:27" x14ac:dyDescent="0.35">
      <c r="A9" s="31" t="s">
        <v>38</v>
      </c>
      <c r="B9" s="31" t="s">
        <v>30</v>
      </c>
      <c r="C9" s="34">
        <v>1883.8354430000002</v>
      </c>
      <c r="D9" s="34">
        <v>1478.8261299999999</v>
      </c>
      <c r="E9" s="34">
        <v>1486.5684159999998</v>
      </c>
      <c r="F9" s="34">
        <v>153.52484659999999</v>
      </c>
      <c r="G9" s="34">
        <v>136.88997244499998</v>
      </c>
      <c r="H9" s="34">
        <v>134.47802769999998</v>
      </c>
      <c r="I9" s="34">
        <v>125.3996473</v>
      </c>
      <c r="J9" s="34">
        <v>116.22617819690001</v>
      </c>
      <c r="K9" s="34">
        <v>108.4173142596</v>
      </c>
      <c r="L9" s="34">
        <v>101.97995213519999</v>
      </c>
      <c r="M9" s="34">
        <v>98.469078518300009</v>
      </c>
      <c r="N9" s="34">
        <v>105.13965200000001</v>
      </c>
      <c r="O9" s="34">
        <v>115.06242</v>
      </c>
      <c r="P9" s="34">
        <v>154.69162999999998</v>
      </c>
      <c r="Q9" s="34">
        <v>81.402799999999999</v>
      </c>
      <c r="R9" s="34">
        <v>81.650329999999997</v>
      </c>
      <c r="S9" s="34">
        <v>120.7856</v>
      </c>
      <c r="T9" s="34">
        <v>140.61170000000001</v>
      </c>
      <c r="U9" s="34">
        <v>0</v>
      </c>
      <c r="V9" s="34">
        <v>0</v>
      </c>
      <c r="W9" s="34">
        <v>0</v>
      </c>
      <c r="X9" s="34">
        <v>0</v>
      </c>
      <c r="Y9" s="34">
        <v>0</v>
      </c>
      <c r="Z9" s="34">
        <v>0</v>
      </c>
      <c r="AA9" s="34">
        <v>0</v>
      </c>
    </row>
    <row r="10" spans="1:27" x14ac:dyDescent="0.35">
      <c r="A10" s="31" t="s">
        <v>38</v>
      </c>
      <c r="B10" s="31" t="s">
        <v>63</v>
      </c>
      <c r="C10" s="34">
        <v>7315.6013416388705</v>
      </c>
      <c r="D10" s="34">
        <v>3444.1438080501498</v>
      </c>
      <c r="E10" s="34">
        <v>4444.2033964549501</v>
      </c>
      <c r="F10" s="34">
        <v>3050.1833137083304</v>
      </c>
      <c r="G10" s="34">
        <v>2126.6722991947804</v>
      </c>
      <c r="H10" s="34">
        <v>619.81502975635976</v>
      </c>
      <c r="I10" s="34">
        <v>439.71665940932996</v>
      </c>
      <c r="J10" s="34">
        <v>200.13585755243002</v>
      </c>
      <c r="K10" s="34">
        <v>10.756747085710002</v>
      </c>
      <c r="L10" s="34">
        <v>630.60199956716997</v>
      </c>
      <c r="M10" s="34">
        <v>335.41783106545995</v>
      </c>
      <c r="N10" s="34">
        <v>919.31985556882989</v>
      </c>
      <c r="O10" s="34">
        <v>982.81146342493003</v>
      </c>
      <c r="P10" s="34">
        <v>1024.2309669327501</v>
      </c>
      <c r="Q10" s="34">
        <v>610.58563247890004</v>
      </c>
      <c r="R10" s="34">
        <v>630.68275938810984</v>
      </c>
      <c r="S10" s="34">
        <v>1561.5731506061597</v>
      </c>
      <c r="T10" s="34">
        <v>1138.98736268375</v>
      </c>
      <c r="U10" s="34">
        <v>2725.7523915028996</v>
      </c>
      <c r="V10" s="34">
        <v>2091.3461536610998</v>
      </c>
      <c r="W10" s="34">
        <v>2375.8253013619401</v>
      </c>
      <c r="X10" s="34">
        <v>2297.2179717249696</v>
      </c>
      <c r="Y10" s="34">
        <v>5166.5179122104</v>
      </c>
      <c r="Z10" s="34">
        <v>2685.5396162192001</v>
      </c>
      <c r="AA10" s="34">
        <v>2470.1571246819999</v>
      </c>
    </row>
    <row r="11" spans="1:27" x14ac:dyDescent="0.35">
      <c r="A11" s="31" t="s">
        <v>38</v>
      </c>
      <c r="B11" s="31" t="s">
        <v>62</v>
      </c>
      <c r="C11" s="34">
        <v>84580.189538000006</v>
      </c>
      <c r="D11" s="34">
        <v>105407.910105</v>
      </c>
      <c r="E11" s="34">
        <v>81424.325391999999</v>
      </c>
      <c r="F11" s="34">
        <v>84453.515780999995</v>
      </c>
      <c r="G11" s="34">
        <v>90193.111273999995</v>
      </c>
      <c r="H11" s="34">
        <v>80136.852243000001</v>
      </c>
      <c r="I11" s="34">
        <v>76541.442752999996</v>
      </c>
      <c r="J11" s="34">
        <v>83548.524720000016</v>
      </c>
      <c r="K11" s="34">
        <v>68812.682440000004</v>
      </c>
      <c r="L11" s="34">
        <v>54848.430510000006</v>
      </c>
      <c r="M11" s="34">
        <v>65136.059150000001</v>
      </c>
      <c r="N11" s="34">
        <v>50049.871879999999</v>
      </c>
      <c r="O11" s="34">
        <v>51137.41416</v>
      </c>
      <c r="P11" s="34">
        <v>53944.772259999998</v>
      </c>
      <c r="Q11" s="34">
        <v>47761.727499999994</v>
      </c>
      <c r="R11" s="34">
        <v>45006.618170000002</v>
      </c>
      <c r="S11" s="34">
        <v>48209.417960000006</v>
      </c>
      <c r="T11" s="34">
        <v>39129.547809999996</v>
      </c>
      <c r="U11" s="34">
        <v>31099.150309999997</v>
      </c>
      <c r="V11" s="34">
        <v>36415.905940000011</v>
      </c>
      <c r="W11" s="34">
        <v>28237.570310000003</v>
      </c>
      <c r="X11" s="34">
        <v>28750.534380000001</v>
      </c>
      <c r="Y11" s="34">
        <v>30288.424714999997</v>
      </c>
      <c r="Z11" s="34">
        <v>26419.433860000001</v>
      </c>
      <c r="AA11" s="34">
        <v>25087.562519999999</v>
      </c>
    </row>
    <row r="12" spans="1:27" x14ac:dyDescent="0.35">
      <c r="A12" s="31" t="s">
        <v>38</v>
      </c>
      <c r="B12" s="31" t="s">
        <v>66</v>
      </c>
      <c r="C12" s="34">
        <v>67885.427070000005</v>
      </c>
      <c r="D12" s="34">
        <v>135995.35897474998</v>
      </c>
      <c r="E12" s="34">
        <v>141536.23156504132</v>
      </c>
      <c r="F12" s="34">
        <v>134798.38487303129</v>
      </c>
      <c r="G12" s="34">
        <v>142526.94115175729</v>
      </c>
      <c r="H12" s="34">
        <v>138517.59502166594</v>
      </c>
      <c r="I12" s="34">
        <v>132983.34320211891</v>
      </c>
      <c r="J12" s="34">
        <v>129698.4955131376</v>
      </c>
      <c r="K12" s="34">
        <v>125769.5742819164</v>
      </c>
      <c r="L12" s="34">
        <v>123494.57718119922</v>
      </c>
      <c r="M12" s="34">
        <v>115610.04655203497</v>
      </c>
      <c r="N12" s="34">
        <v>113433.87127167534</v>
      </c>
      <c r="O12" s="34">
        <v>107234.80012744525</v>
      </c>
      <c r="P12" s="34">
        <v>109402.09499408885</v>
      </c>
      <c r="Q12" s="34">
        <v>110444.29993210972</v>
      </c>
      <c r="R12" s="34">
        <v>109232.35918326984</v>
      </c>
      <c r="S12" s="34">
        <v>105028.44241916353</v>
      </c>
      <c r="T12" s="34">
        <v>99554.27537409222</v>
      </c>
      <c r="U12" s="34">
        <v>91534.641857884169</v>
      </c>
      <c r="V12" s="34">
        <v>78803.773453332251</v>
      </c>
      <c r="W12" s="34">
        <v>77464.146329051364</v>
      </c>
      <c r="X12" s="34">
        <v>76007.418460014916</v>
      </c>
      <c r="Y12" s="34">
        <v>76047.264639551402</v>
      </c>
      <c r="Z12" s="34">
        <v>69684.400770125489</v>
      </c>
      <c r="AA12" s="34">
        <v>67703.811537006011</v>
      </c>
    </row>
    <row r="13" spans="1:27" x14ac:dyDescent="0.35">
      <c r="A13" s="31" t="s">
        <v>38</v>
      </c>
      <c r="B13" s="31" t="s">
        <v>65</v>
      </c>
      <c r="C13" s="34">
        <v>16.923198880446666</v>
      </c>
      <c r="D13" s="34">
        <v>19.040408810336398</v>
      </c>
      <c r="E13" s="34">
        <v>17.994756391319381</v>
      </c>
      <c r="F13" s="34">
        <v>18.337374941497956</v>
      </c>
      <c r="G13" s="34">
        <v>16.778535069538293</v>
      </c>
      <c r="H13" s="34">
        <v>24.492680098707694</v>
      </c>
      <c r="I13" s="34">
        <v>26.662659592516558</v>
      </c>
      <c r="J13" s="34">
        <v>25.485870889750394</v>
      </c>
      <c r="K13" s="34">
        <v>25.346104951447941</v>
      </c>
      <c r="L13" s="34">
        <v>25.680590273338389</v>
      </c>
      <c r="M13" s="34">
        <v>25.070611063755919</v>
      </c>
      <c r="N13" s="34">
        <v>26.806463993299065</v>
      </c>
      <c r="O13" s="34">
        <v>24.564303035972596</v>
      </c>
      <c r="P13" s="34">
        <v>22.572586230056793</v>
      </c>
      <c r="Q13" s="34">
        <v>22.779932526201591</v>
      </c>
      <c r="R13" s="34">
        <v>21.466920707845897</v>
      </c>
      <c r="S13" s="34">
        <v>23.321848842084794</v>
      </c>
      <c r="T13" s="34">
        <v>22.908717287553404</v>
      </c>
      <c r="U13" s="34">
        <v>23.062417188765519</v>
      </c>
      <c r="V13" s="34">
        <v>23.378388465862535</v>
      </c>
      <c r="W13" s="34">
        <v>22.8153360934162</v>
      </c>
      <c r="X13" s="34">
        <v>22.04374738989986</v>
      </c>
      <c r="Y13" s="34">
        <v>20.183579670328495</v>
      </c>
      <c r="Z13" s="34">
        <v>19.770181007684094</v>
      </c>
      <c r="AA13" s="34">
        <v>18.728622228144694</v>
      </c>
    </row>
    <row r="14" spans="1:27" x14ac:dyDescent="0.35">
      <c r="A14" s="31" t="s">
        <v>38</v>
      </c>
      <c r="B14" s="31" t="s">
        <v>34</v>
      </c>
      <c r="C14" s="34">
        <v>5.710358445109999E-2</v>
      </c>
      <c r="D14" s="34">
        <v>0.11857714963029987</v>
      </c>
      <c r="E14" s="34">
        <v>0.12345229156349991</v>
      </c>
      <c r="F14" s="34">
        <v>0.1183052680009998</v>
      </c>
      <c r="G14" s="34">
        <v>0.11185612938979989</v>
      </c>
      <c r="H14" s="34">
        <v>8.4897784351209999</v>
      </c>
      <c r="I14" s="34">
        <v>10.085801774914991</v>
      </c>
      <c r="J14" s="34">
        <v>9.4562089634639985</v>
      </c>
      <c r="K14" s="34">
        <v>8.7543725288109986</v>
      </c>
      <c r="L14" s="34">
        <v>8.2888402298399999</v>
      </c>
      <c r="M14" s="34">
        <v>7.67210672658</v>
      </c>
      <c r="N14" s="34">
        <v>7.6885946066389987</v>
      </c>
      <c r="O14" s="34">
        <v>6.8537259043560015</v>
      </c>
      <c r="P14" s="34">
        <v>6.3108213226249994</v>
      </c>
      <c r="Q14" s="34">
        <v>6.6624844633509985</v>
      </c>
      <c r="R14" s="34">
        <v>6.3942031402809976</v>
      </c>
      <c r="S14" s="34">
        <v>5.7373661355240007</v>
      </c>
      <c r="T14" s="34">
        <v>5.4015822904200004</v>
      </c>
      <c r="U14" s="34">
        <v>5.2675320577199987</v>
      </c>
      <c r="V14" s="34">
        <v>4.7967675497240005</v>
      </c>
      <c r="W14" s="34">
        <v>4.7533249794209995</v>
      </c>
      <c r="X14" s="34">
        <v>4.3985744252199996</v>
      </c>
      <c r="Y14" s="34">
        <v>4.0204452184630002</v>
      </c>
      <c r="Z14" s="34">
        <v>3.9203800705760004</v>
      </c>
      <c r="AA14" s="34">
        <v>3.8539671367349984</v>
      </c>
    </row>
    <row r="15" spans="1:27" x14ac:dyDescent="0.35">
      <c r="A15" s="31" t="s">
        <v>38</v>
      </c>
      <c r="B15" s="31" t="s">
        <v>70</v>
      </c>
      <c r="C15" s="34">
        <v>234.38328799999999</v>
      </c>
      <c r="D15" s="34">
        <v>3614.27522</v>
      </c>
      <c r="E15" s="34">
        <v>4035.2978600000001</v>
      </c>
      <c r="F15" s="34">
        <v>3819.4167577171056</v>
      </c>
      <c r="G15" s="34">
        <v>16989.925535662875</v>
      </c>
      <c r="H15" s="34">
        <v>22623.635991280906</v>
      </c>
      <c r="I15" s="34">
        <v>21366.354646937438</v>
      </c>
      <c r="J15" s="34">
        <v>21337.133174667593</v>
      </c>
      <c r="K15" s="34">
        <v>19087.464515369327</v>
      </c>
      <c r="L15" s="34">
        <v>18450.490794820857</v>
      </c>
      <c r="M15" s="34">
        <v>16264.736993171171</v>
      </c>
      <c r="N15" s="34">
        <v>17241.884330299643</v>
      </c>
      <c r="O15" s="34">
        <v>13661.661436016821</v>
      </c>
      <c r="P15" s="34">
        <v>13518.415090151289</v>
      </c>
      <c r="Q15" s="34">
        <v>16096.956164763465</v>
      </c>
      <c r="R15" s="34">
        <v>14343.529859182625</v>
      </c>
      <c r="S15" s="34">
        <v>14809.859943279975</v>
      </c>
      <c r="T15" s="34">
        <v>11585.269886100228</v>
      </c>
      <c r="U15" s="34">
        <v>11384.353025007265</v>
      </c>
      <c r="V15" s="34">
        <v>8055.9259860758502</v>
      </c>
      <c r="W15" s="34">
        <v>9645.9726044366871</v>
      </c>
      <c r="X15" s="34">
        <v>9784.4033809992034</v>
      </c>
      <c r="Y15" s="34">
        <v>7641.5262740192775</v>
      </c>
      <c r="Z15" s="34">
        <v>6894.6114749093631</v>
      </c>
      <c r="AA15" s="34">
        <v>7124.9905393508188</v>
      </c>
    </row>
    <row r="16" spans="1:27" x14ac:dyDescent="0.35">
      <c r="A16" s="31" t="s">
        <v>38</v>
      </c>
      <c r="B16" s="31" t="s">
        <v>52</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row>
    <row r="17" spans="1:27" x14ac:dyDescent="0.35">
      <c r="A17" s="38" t="s">
        <v>127</v>
      </c>
      <c r="B17" s="38"/>
      <c r="C17" s="35">
        <v>692053.26616151922</v>
      </c>
      <c r="D17" s="35">
        <v>593368.88916495303</v>
      </c>
      <c r="E17" s="35">
        <v>544897.80515584862</v>
      </c>
      <c r="F17" s="35">
        <v>512037.13050389121</v>
      </c>
      <c r="G17" s="35">
        <v>480026.15854662156</v>
      </c>
      <c r="H17" s="35">
        <v>403850.81138518656</v>
      </c>
      <c r="I17" s="35">
        <v>369336.07030158123</v>
      </c>
      <c r="J17" s="35">
        <v>362337.29284412769</v>
      </c>
      <c r="K17" s="35">
        <v>328588.45317416114</v>
      </c>
      <c r="L17" s="35">
        <v>301100.1552189379</v>
      </c>
      <c r="M17" s="35">
        <v>288978.96921780449</v>
      </c>
      <c r="N17" s="35">
        <v>260486.03448523243</v>
      </c>
      <c r="O17" s="35">
        <v>257915.16246706818</v>
      </c>
      <c r="P17" s="35">
        <v>249290.35226481716</v>
      </c>
      <c r="Q17" s="35">
        <v>223022.54369749883</v>
      </c>
      <c r="R17" s="35">
        <v>210186.27303242678</v>
      </c>
      <c r="S17" s="35">
        <v>201317.73459176527</v>
      </c>
      <c r="T17" s="35">
        <v>183031.17402334203</v>
      </c>
      <c r="U17" s="35">
        <v>165648.11622298486</v>
      </c>
      <c r="V17" s="35">
        <v>156076.12127271184</v>
      </c>
      <c r="W17" s="35">
        <v>142666.78084237644</v>
      </c>
      <c r="X17" s="35">
        <v>134979.96642975809</v>
      </c>
      <c r="Y17" s="35">
        <v>130454.10726405012</v>
      </c>
      <c r="Z17" s="35">
        <v>116022.76707685138</v>
      </c>
      <c r="AA17" s="35">
        <v>109063.87687439445</v>
      </c>
    </row>
    <row r="18" spans="1:27" x14ac:dyDescent="0.35">
      <c r="A18" s="13"/>
      <c r="B18" s="13"/>
    </row>
    <row r="19" spans="1:27" x14ac:dyDescent="0.35">
      <c r="A19" s="19" t="s">
        <v>117</v>
      </c>
      <c r="B19" s="19" t="s">
        <v>118</v>
      </c>
      <c r="C19" s="19" t="s">
        <v>75</v>
      </c>
      <c r="D19" s="19" t="s">
        <v>82</v>
      </c>
      <c r="E19" s="19" t="s">
        <v>83</v>
      </c>
      <c r="F19" s="19" t="s">
        <v>84</v>
      </c>
      <c r="G19" s="19" t="s">
        <v>85</v>
      </c>
      <c r="H19" s="19" t="s">
        <v>86</v>
      </c>
      <c r="I19" s="19" t="s">
        <v>87</v>
      </c>
      <c r="J19" s="19" t="s">
        <v>88</v>
      </c>
      <c r="K19" s="19" t="s">
        <v>89</v>
      </c>
      <c r="L19" s="19" t="s">
        <v>90</v>
      </c>
      <c r="M19" s="19" t="s">
        <v>91</v>
      </c>
      <c r="N19" s="19" t="s">
        <v>92</v>
      </c>
      <c r="O19" s="19" t="s">
        <v>93</v>
      </c>
      <c r="P19" s="19" t="s">
        <v>94</v>
      </c>
      <c r="Q19" s="19" t="s">
        <v>95</v>
      </c>
      <c r="R19" s="19" t="s">
        <v>96</v>
      </c>
      <c r="S19" s="19" t="s">
        <v>97</v>
      </c>
      <c r="T19" s="19" t="s">
        <v>98</v>
      </c>
      <c r="U19" s="19" t="s">
        <v>99</v>
      </c>
      <c r="V19" s="19" t="s">
        <v>100</v>
      </c>
      <c r="W19" s="19" t="s">
        <v>101</v>
      </c>
      <c r="X19" s="19" t="s">
        <v>102</v>
      </c>
      <c r="Y19" s="19" t="s">
        <v>103</v>
      </c>
      <c r="Z19" s="19" t="s">
        <v>104</v>
      </c>
      <c r="AA19" s="19" t="s">
        <v>105</v>
      </c>
    </row>
    <row r="20" spans="1:27" x14ac:dyDescent="0.35">
      <c r="A20" s="31" t="s">
        <v>119</v>
      </c>
      <c r="B20" s="31" t="s">
        <v>60</v>
      </c>
      <c r="C20" s="34">
        <v>182849.02280000001</v>
      </c>
      <c r="D20" s="34">
        <v>128964.7452</v>
      </c>
      <c r="E20" s="34">
        <v>111770.77650000001</v>
      </c>
      <c r="F20" s="34">
        <v>98694.285000000003</v>
      </c>
      <c r="G20" s="34">
        <v>85128.08</v>
      </c>
      <c r="H20" s="34">
        <v>57296.728000000003</v>
      </c>
      <c r="I20" s="34">
        <v>47512.213499999998</v>
      </c>
      <c r="J20" s="34">
        <v>45748.869500000001</v>
      </c>
      <c r="K20" s="34">
        <v>42085.974299999994</v>
      </c>
      <c r="L20" s="34">
        <v>33906.883200000004</v>
      </c>
      <c r="M20" s="34">
        <v>27519.397499999999</v>
      </c>
      <c r="N20" s="34">
        <v>20476.951499999999</v>
      </c>
      <c r="O20" s="34">
        <v>21087.2425</v>
      </c>
      <c r="P20" s="34">
        <v>18421.862499999999</v>
      </c>
      <c r="Q20" s="34">
        <v>6102.0015000000003</v>
      </c>
      <c r="R20" s="34">
        <v>6954.6490000000003</v>
      </c>
      <c r="S20" s="34">
        <v>3795.5720000000001</v>
      </c>
      <c r="T20" s="34">
        <v>3522.6578</v>
      </c>
      <c r="U20" s="34">
        <v>3396.259</v>
      </c>
      <c r="V20" s="34">
        <v>2807.9777999999997</v>
      </c>
      <c r="W20" s="34">
        <v>2796.0437999999999</v>
      </c>
      <c r="X20" s="34">
        <v>0</v>
      </c>
      <c r="Y20" s="34">
        <v>0</v>
      </c>
      <c r="Z20" s="34">
        <v>0</v>
      </c>
      <c r="AA20" s="34">
        <v>0</v>
      </c>
    </row>
    <row r="21" spans="1:27" x14ac:dyDescent="0.35">
      <c r="A21" s="31" t="s">
        <v>119</v>
      </c>
      <c r="B21" s="31" t="s">
        <v>68</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row>
    <row r="22" spans="1:27" x14ac:dyDescent="0.35">
      <c r="A22" s="31" t="s">
        <v>119</v>
      </c>
      <c r="B22" s="31" t="s">
        <v>18</v>
      </c>
      <c r="C22" s="34">
        <v>21027.98847</v>
      </c>
      <c r="D22" s="34">
        <v>9172.3125635300003</v>
      </c>
      <c r="E22" s="34">
        <v>9831.5242471289985</v>
      </c>
      <c r="F22" s="34">
        <v>10320.739806977001</v>
      </c>
      <c r="G22" s="34">
        <v>9163.0195043909989</v>
      </c>
      <c r="H22" s="34">
        <v>7624.2670569789998</v>
      </c>
      <c r="I22" s="34">
        <v>7081.787349241501</v>
      </c>
      <c r="J22" s="34">
        <v>5571.8039692639995</v>
      </c>
      <c r="K22" s="34">
        <v>6308.1662365779994</v>
      </c>
      <c r="L22" s="34">
        <v>7885.9992308639994</v>
      </c>
      <c r="M22" s="34">
        <v>5852.3520617739996</v>
      </c>
      <c r="N22" s="34">
        <v>6618.1698963949993</v>
      </c>
      <c r="O22" s="34">
        <v>7570.09779248</v>
      </c>
      <c r="P22" s="34">
        <v>5780.5012257430008</v>
      </c>
      <c r="Q22" s="34">
        <v>3671.8792458580001</v>
      </c>
      <c r="R22" s="34">
        <v>2457.7454592949998</v>
      </c>
      <c r="S22" s="34">
        <v>3386.5240225519992</v>
      </c>
      <c r="T22" s="34">
        <v>3947.6031043030002</v>
      </c>
      <c r="U22" s="34">
        <v>3589.990720799</v>
      </c>
      <c r="V22" s="34">
        <v>3269.4873096730003</v>
      </c>
      <c r="W22" s="34">
        <v>2978.0986529279999</v>
      </c>
      <c r="X22" s="34">
        <v>3385.9614728400002</v>
      </c>
      <c r="Y22" s="34">
        <v>527.24361285300006</v>
      </c>
      <c r="Z22" s="34">
        <v>1.0462796999999999E-2</v>
      </c>
      <c r="AA22" s="34">
        <v>9.5645449999999903E-3</v>
      </c>
    </row>
    <row r="23" spans="1:27" x14ac:dyDescent="0.35">
      <c r="A23" s="31" t="s">
        <v>119</v>
      </c>
      <c r="B23" s="31" t="s">
        <v>30</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row>
    <row r="24" spans="1:27" x14ac:dyDescent="0.35">
      <c r="A24" s="31" t="s">
        <v>119</v>
      </c>
      <c r="B24" s="31" t="s">
        <v>63</v>
      </c>
      <c r="C24" s="34">
        <v>13.738012879699999</v>
      </c>
      <c r="D24" s="34">
        <v>2.56055668E-2</v>
      </c>
      <c r="E24" s="34">
        <v>5.5495551103</v>
      </c>
      <c r="F24" s="34">
        <v>18.638320073999999</v>
      </c>
      <c r="G24" s="34">
        <v>2.4662188199999994E-2</v>
      </c>
      <c r="H24" s="34">
        <v>2.0754356299999981E-2</v>
      </c>
      <c r="I24" s="34">
        <v>2.0730725200000001E-2</v>
      </c>
      <c r="J24" s="34">
        <v>2.0321842499999989E-2</v>
      </c>
      <c r="K24" s="34">
        <v>1.9006228699999982E-2</v>
      </c>
      <c r="L24" s="34">
        <v>2.1016897099999998E-2</v>
      </c>
      <c r="M24" s="34">
        <v>1.8328389299999991E-2</v>
      </c>
      <c r="N24" s="34">
        <v>31.4638742126</v>
      </c>
      <c r="O24" s="34">
        <v>2.289960219999999E-2</v>
      </c>
      <c r="P24" s="34">
        <v>1.96295251E-2</v>
      </c>
      <c r="Q24" s="34">
        <v>5.343190839500001</v>
      </c>
      <c r="R24" s="34">
        <v>48.827104851000001</v>
      </c>
      <c r="S24" s="34">
        <v>117.82953990599989</v>
      </c>
      <c r="T24" s="34">
        <v>1.635878E-2</v>
      </c>
      <c r="U24" s="34">
        <v>370.91147844649998</v>
      </c>
      <c r="V24" s="34">
        <v>187.71228973519996</v>
      </c>
      <c r="W24" s="34">
        <v>361.1422585652</v>
      </c>
      <c r="X24" s="34">
        <v>523.035108132</v>
      </c>
      <c r="Y24" s="34">
        <v>2165.6090643762</v>
      </c>
      <c r="Z24" s="34">
        <v>1427.0696902238001</v>
      </c>
      <c r="AA24" s="34">
        <v>1104.8756684759999</v>
      </c>
    </row>
    <row r="25" spans="1:27" x14ac:dyDescent="0.35">
      <c r="A25" s="31" t="s">
        <v>119</v>
      </c>
      <c r="B25" s="31" t="s">
        <v>62</v>
      </c>
      <c r="C25" s="34">
        <v>13106.635550000001</v>
      </c>
      <c r="D25" s="34">
        <v>15064.655429999999</v>
      </c>
      <c r="E25" s="34">
        <v>13829.43332</v>
      </c>
      <c r="F25" s="34">
        <v>16488.844059999999</v>
      </c>
      <c r="G25" s="34">
        <v>17128.2346</v>
      </c>
      <c r="H25" s="34">
        <v>16665.857339999999</v>
      </c>
      <c r="I25" s="34">
        <v>16156.265489999998</v>
      </c>
      <c r="J25" s="34">
        <v>18601.595259999998</v>
      </c>
      <c r="K25" s="34">
        <v>14860.468419999999</v>
      </c>
      <c r="L25" s="34">
        <v>12763.557919999999</v>
      </c>
      <c r="M25" s="34">
        <v>11656.265780000002</v>
      </c>
      <c r="N25" s="34">
        <v>10557.461800000001</v>
      </c>
      <c r="O25" s="34">
        <v>11088.34132</v>
      </c>
      <c r="P25" s="34">
        <v>11016.4079</v>
      </c>
      <c r="Q25" s="34">
        <v>10053.8442</v>
      </c>
      <c r="R25" s="34">
        <v>9541.6278299999994</v>
      </c>
      <c r="S25" s="34">
        <v>10986.989300000001</v>
      </c>
      <c r="T25" s="34">
        <v>8434.9295599999987</v>
      </c>
      <c r="U25" s="34">
        <v>7186.2414500000004</v>
      </c>
      <c r="V25" s="34">
        <v>6075.7964099999999</v>
      </c>
      <c r="W25" s="34">
        <v>5789.80062</v>
      </c>
      <c r="X25" s="34">
        <v>6387.3505600000008</v>
      </c>
      <c r="Y25" s="34">
        <v>5917.9351299999998</v>
      </c>
      <c r="Z25" s="34">
        <v>5342.4376299999994</v>
      </c>
      <c r="AA25" s="34">
        <v>5153.7831000000006</v>
      </c>
    </row>
    <row r="26" spans="1:27" x14ac:dyDescent="0.35">
      <c r="A26" s="31" t="s">
        <v>119</v>
      </c>
      <c r="B26" s="31" t="s">
        <v>66</v>
      </c>
      <c r="C26" s="34">
        <v>13922.552019999997</v>
      </c>
      <c r="D26" s="34">
        <v>34392.183457829</v>
      </c>
      <c r="E26" s="34">
        <v>40971.2756532891</v>
      </c>
      <c r="F26" s="34">
        <v>36464.351887067191</v>
      </c>
      <c r="G26" s="34">
        <v>39492.689146989498</v>
      </c>
      <c r="H26" s="34">
        <v>37526.157397559</v>
      </c>
      <c r="I26" s="34">
        <v>34791.159545347989</v>
      </c>
      <c r="J26" s="34">
        <v>29210.028185921205</v>
      </c>
      <c r="K26" s="34">
        <v>26045.752963288003</v>
      </c>
      <c r="L26" s="34">
        <v>27062.973507114999</v>
      </c>
      <c r="M26" s="34">
        <v>25825.820465834702</v>
      </c>
      <c r="N26" s="34">
        <v>27177.466718964999</v>
      </c>
      <c r="O26" s="34">
        <v>26217.473033617</v>
      </c>
      <c r="P26" s="34">
        <v>26914.331718235004</v>
      </c>
      <c r="Q26" s="34">
        <v>26253.010362467005</v>
      </c>
      <c r="R26" s="34">
        <v>24700.106084717005</v>
      </c>
      <c r="S26" s="34">
        <v>21317.133971130996</v>
      </c>
      <c r="T26" s="34">
        <v>17932.913500329003</v>
      </c>
      <c r="U26" s="34">
        <v>16976.428295519501</v>
      </c>
      <c r="V26" s="34">
        <v>14512.914347360003</v>
      </c>
      <c r="W26" s="34">
        <v>17228.794881056005</v>
      </c>
      <c r="X26" s="34">
        <v>16257.229923125997</v>
      </c>
      <c r="Y26" s="34">
        <v>15668.718067537</v>
      </c>
      <c r="Z26" s="34">
        <v>14659.134947654004</v>
      </c>
      <c r="AA26" s="34">
        <v>14308.840504455999</v>
      </c>
    </row>
    <row r="27" spans="1:27" x14ac:dyDescent="0.35">
      <c r="A27" s="31" t="s">
        <v>119</v>
      </c>
      <c r="B27" s="31" t="s">
        <v>65</v>
      </c>
      <c r="C27" s="34">
        <v>8.6510968756066724</v>
      </c>
      <c r="D27" s="34">
        <v>9.2025090775273277</v>
      </c>
      <c r="E27" s="34">
        <v>8.5894532844146454</v>
      </c>
      <c r="F27" s="34">
        <v>9.8658512118547996</v>
      </c>
      <c r="G27" s="34">
        <v>8.9958274359090549</v>
      </c>
      <c r="H27" s="34">
        <v>15.127503608846999</v>
      </c>
      <c r="I27" s="34">
        <v>16.8130512900558</v>
      </c>
      <c r="J27" s="34">
        <v>16.183265730067397</v>
      </c>
      <c r="K27" s="34">
        <v>15.8798581708211</v>
      </c>
      <c r="L27" s="34">
        <v>15.955017208401593</v>
      </c>
      <c r="M27" s="34">
        <v>15.3780702450977</v>
      </c>
      <c r="N27" s="34">
        <v>15.686347229550197</v>
      </c>
      <c r="O27" s="34">
        <v>14.415860125469699</v>
      </c>
      <c r="P27" s="34">
        <v>13.222119366214296</v>
      </c>
      <c r="Q27" s="34">
        <v>13.4534300955281</v>
      </c>
      <c r="R27" s="34">
        <v>12.727729614958298</v>
      </c>
      <c r="S27" s="34">
        <v>13.166355290236096</v>
      </c>
      <c r="T27" s="34">
        <v>12.701179959369897</v>
      </c>
      <c r="U27" s="34">
        <v>13.1485954977045</v>
      </c>
      <c r="V27" s="34">
        <v>12.3921246152035</v>
      </c>
      <c r="W27" s="34">
        <v>11.899508908821298</v>
      </c>
      <c r="X27" s="34">
        <v>10.835892536117001</v>
      </c>
      <c r="Y27" s="34">
        <v>9.9345417469731991</v>
      </c>
      <c r="Z27" s="34">
        <v>9.9472998108820967</v>
      </c>
      <c r="AA27" s="34">
        <v>9.4103397861563973</v>
      </c>
    </row>
    <row r="28" spans="1:27" x14ac:dyDescent="0.35">
      <c r="A28" s="31" t="s">
        <v>119</v>
      </c>
      <c r="B28" s="31" t="s">
        <v>34</v>
      </c>
      <c r="C28" s="34">
        <v>2.5097147300000001E-5</v>
      </c>
      <c r="D28" s="34">
        <v>2.9243682699999991E-5</v>
      </c>
      <c r="E28" s="34">
        <v>3.2580394299999996E-5</v>
      </c>
      <c r="F28" s="34">
        <v>3.3930275099999999E-5</v>
      </c>
      <c r="G28" s="34">
        <v>3.3603712900000002E-5</v>
      </c>
      <c r="H28" s="34">
        <v>3.3831067903849994</v>
      </c>
      <c r="I28" s="34">
        <v>5.0501720279050009</v>
      </c>
      <c r="J28" s="34">
        <v>4.7145010974839998</v>
      </c>
      <c r="K28" s="34">
        <v>4.2343612221249991</v>
      </c>
      <c r="L28" s="34">
        <v>4.0918488395199999</v>
      </c>
      <c r="M28" s="34">
        <v>3.9239894129700001</v>
      </c>
      <c r="N28" s="34">
        <v>3.8416213624059989</v>
      </c>
      <c r="O28" s="34">
        <v>3.4768870229700006</v>
      </c>
      <c r="P28" s="34">
        <v>3.2098280362800002</v>
      </c>
      <c r="Q28" s="34">
        <v>3.3432337150939988</v>
      </c>
      <c r="R28" s="34">
        <v>3.1888693503939987</v>
      </c>
      <c r="S28" s="34">
        <v>2.8602659117400004</v>
      </c>
      <c r="T28" s="34">
        <v>2.6551936509749998</v>
      </c>
      <c r="U28" s="34">
        <v>2.6225998066999989</v>
      </c>
      <c r="V28" s="34">
        <v>2.4042052825200004</v>
      </c>
      <c r="W28" s="34">
        <v>2.3364885373379995</v>
      </c>
      <c r="X28" s="34">
        <v>2.1583530406799993</v>
      </c>
      <c r="Y28" s="34">
        <v>2.004111428176</v>
      </c>
      <c r="Z28" s="34">
        <v>1.9745058283960002</v>
      </c>
      <c r="AA28" s="34">
        <v>1.9296339280349992</v>
      </c>
    </row>
    <row r="29" spans="1:27" x14ac:dyDescent="0.35">
      <c r="A29" s="31" t="s">
        <v>119</v>
      </c>
      <c r="B29" s="31" t="s">
        <v>70</v>
      </c>
      <c r="C29" s="34">
        <v>50.981728000000004</v>
      </c>
      <c r="D29" s="34">
        <v>885.29842000000008</v>
      </c>
      <c r="E29" s="34">
        <v>982.94736</v>
      </c>
      <c r="F29" s="34">
        <v>1085.3617048681999</v>
      </c>
      <c r="G29" s="34">
        <v>14222.75326881513</v>
      </c>
      <c r="H29" s="34">
        <v>20591.313916154664</v>
      </c>
      <c r="I29" s="34">
        <v>19411.392738361028</v>
      </c>
      <c r="J29" s="34">
        <v>19378.264647547567</v>
      </c>
      <c r="K29" s="34">
        <v>17159.771313090692</v>
      </c>
      <c r="L29" s="34">
        <v>16451.723118194281</v>
      </c>
      <c r="M29" s="34">
        <v>14768.008750313898</v>
      </c>
      <c r="N29" s="34">
        <v>15609.852498988701</v>
      </c>
      <c r="O29" s="34">
        <v>12175.909092877608</v>
      </c>
      <c r="P29" s="34">
        <v>12437.24022984636</v>
      </c>
      <c r="Q29" s="34">
        <v>14863.245877512436</v>
      </c>
      <c r="R29" s="34">
        <v>13238.866588840881</v>
      </c>
      <c r="S29" s="34">
        <v>13944.997925254138</v>
      </c>
      <c r="T29" s="34">
        <v>10911.188480715979</v>
      </c>
      <c r="U29" s="34">
        <v>10726.57560751798</v>
      </c>
      <c r="V29" s="34">
        <v>7501.111612465038</v>
      </c>
      <c r="W29" s="34">
        <v>8960.6107037838774</v>
      </c>
      <c r="X29" s="34">
        <v>8995.1978757426677</v>
      </c>
      <c r="Y29" s="34">
        <v>7204.1738062994236</v>
      </c>
      <c r="Z29" s="34">
        <v>6463.8718972574434</v>
      </c>
      <c r="AA29" s="34">
        <v>6724.9683482459477</v>
      </c>
    </row>
    <row r="30" spans="1:27" x14ac:dyDescent="0.35">
      <c r="A30" s="31" t="s">
        <v>119</v>
      </c>
      <c r="B30" s="31" t="s">
        <v>52</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row>
    <row r="31" spans="1:27" x14ac:dyDescent="0.35">
      <c r="A31" s="38" t="s">
        <v>127</v>
      </c>
      <c r="B31" s="38"/>
      <c r="C31" s="35">
        <v>230928.58794975534</v>
      </c>
      <c r="D31" s="35">
        <v>187603.12476600331</v>
      </c>
      <c r="E31" s="35">
        <v>176417.14872881284</v>
      </c>
      <c r="F31" s="35">
        <v>161996.72492533005</v>
      </c>
      <c r="G31" s="35">
        <v>150921.0437410046</v>
      </c>
      <c r="H31" s="35">
        <v>119128.15805250315</v>
      </c>
      <c r="I31" s="35">
        <v>105558.25966660475</v>
      </c>
      <c r="J31" s="35">
        <v>99148.500502757786</v>
      </c>
      <c r="K31" s="35">
        <v>89316.260784265512</v>
      </c>
      <c r="L31" s="35">
        <v>81635.389892084509</v>
      </c>
      <c r="M31" s="35">
        <v>70869.232206243105</v>
      </c>
      <c r="N31" s="35">
        <v>64877.200136802152</v>
      </c>
      <c r="O31" s="35">
        <v>65977.593405824678</v>
      </c>
      <c r="P31" s="35">
        <v>62146.34509286932</v>
      </c>
      <c r="Q31" s="35">
        <v>46099.531929260032</v>
      </c>
      <c r="R31" s="35">
        <v>43715.68320847796</v>
      </c>
      <c r="S31" s="35">
        <v>39617.215188879236</v>
      </c>
      <c r="T31" s="35">
        <v>33850.821503371371</v>
      </c>
      <c r="U31" s="35">
        <v>31532.979540262706</v>
      </c>
      <c r="V31" s="35">
        <v>26866.280281383406</v>
      </c>
      <c r="W31" s="35">
        <v>29165.779721458024</v>
      </c>
      <c r="X31" s="35">
        <v>26564.412956634114</v>
      </c>
      <c r="Y31" s="35">
        <v>24289.440416513175</v>
      </c>
      <c r="Z31" s="35">
        <v>21438.600030485686</v>
      </c>
      <c r="AA31" s="35">
        <v>20576.919177263157</v>
      </c>
    </row>
    <row r="33" spans="1:27" x14ac:dyDescent="0.35">
      <c r="A33" s="19" t="s">
        <v>117</v>
      </c>
      <c r="B33" s="19" t="s">
        <v>118</v>
      </c>
      <c r="C33" s="19" t="s">
        <v>75</v>
      </c>
      <c r="D33" s="19" t="s">
        <v>82</v>
      </c>
      <c r="E33" s="19" t="s">
        <v>83</v>
      </c>
      <c r="F33" s="19" t="s">
        <v>84</v>
      </c>
      <c r="G33" s="19" t="s">
        <v>85</v>
      </c>
      <c r="H33" s="19" t="s">
        <v>86</v>
      </c>
      <c r="I33" s="19" t="s">
        <v>87</v>
      </c>
      <c r="J33" s="19" t="s">
        <v>88</v>
      </c>
      <c r="K33" s="19" t="s">
        <v>89</v>
      </c>
      <c r="L33" s="19" t="s">
        <v>90</v>
      </c>
      <c r="M33" s="19" t="s">
        <v>91</v>
      </c>
      <c r="N33" s="19" t="s">
        <v>92</v>
      </c>
      <c r="O33" s="19" t="s">
        <v>93</v>
      </c>
      <c r="P33" s="19" t="s">
        <v>94</v>
      </c>
      <c r="Q33" s="19" t="s">
        <v>95</v>
      </c>
      <c r="R33" s="19" t="s">
        <v>96</v>
      </c>
      <c r="S33" s="19" t="s">
        <v>97</v>
      </c>
      <c r="T33" s="19" t="s">
        <v>98</v>
      </c>
      <c r="U33" s="19" t="s">
        <v>99</v>
      </c>
      <c r="V33" s="19" t="s">
        <v>100</v>
      </c>
      <c r="W33" s="19" t="s">
        <v>101</v>
      </c>
      <c r="X33" s="19" t="s">
        <v>102</v>
      </c>
      <c r="Y33" s="19" t="s">
        <v>103</v>
      </c>
      <c r="Z33" s="19" t="s">
        <v>104</v>
      </c>
      <c r="AA33" s="19" t="s">
        <v>105</v>
      </c>
    </row>
    <row r="34" spans="1:27" x14ac:dyDescent="0.35">
      <c r="A34" s="31" t="s">
        <v>120</v>
      </c>
      <c r="B34" s="31" t="s">
        <v>60</v>
      </c>
      <c r="C34" s="34">
        <v>134974.88680000001</v>
      </c>
      <c r="D34" s="34">
        <v>86552.523600000015</v>
      </c>
      <c r="E34" s="34">
        <v>77799.377659999998</v>
      </c>
      <c r="F34" s="34">
        <v>74921.179900000003</v>
      </c>
      <c r="G34" s="34">
        <v>66837.883000000002</v>
      </c>
      <c r="H34" s="34">
        <v>61528.877999999997</v>
      </c>
      <c r="I34" s="34">
        <v>55617.534439999996</v>
      </c>
      <c r="J34" s="34">
        <v>51778.887900000009</v>
      </c>
      <c r="K34" s="34">
        <v>49111.269350000002</v>
      </c>
      <c r="L34" s="34">
        <v>43344.744899999998</v>
      </c>
      <c r="M34" s="34">
        <v>39964.1924</v>
      </c>
      <c r="N34" s="34">
        <v>33480.326539999995</v>
      </c>
      <c r="O34" s="34">
        <v>33710.878800000006</v>
      </c>
      <c r="P34" s="34">
        <v>28858.096479999997</v>
      </c>
      <c r="Q34" s="34">
        <v>25542.189799999996</v>
      </c>
      <c r="R34" s="34">
        <v>20921.267299999996</v>
      </c>
      <c r="S34" s="34">
        <v>17671.249600000003</v>
      </c>
      <c r="T34" s="34">
        <v>15624.332400000003</v>
      </c>
      <c r="U34" s="34">
        <v>13706.387000000001</v>
      </c>
      <c r="V34" s="34">
        <v>13164.5959</v>
      </c>
      <c r="W34" s="34">
        <v>10712.8513</v>
      </c>
      <c r="X34" s="34">
        <v>8676.3483000000015</v>
      </c>
      <c r="Y34" s="34">
        <v>7712.2588000000005</v>
      </c>
      <c r="Z34" s="34">
        <v>7439.1104399999995</v>
      </c>
      <c r="AA34" s="34">
        <v>5928.3249999999998</v>
      </c>
    </row>
    <row r="35" spans="1:27" x14ac:dyDescent="0.35">
      <c r="A35" s="31" t="s">
        <v>120</v>
      </c>
      <c r="B35" s="31" t="s">
        <v>68</v>
      </c>
      <c r="C35" s="34">
        <v>0</v>
      </c>
      <c r="D35" s="34">
        <v>0</v>
      </c>
      <c r="E35" s="34">
        <v>0</v>
      </c>
      <c r="F35" s="34">
        <v>0</v>
      </c>
      <c r="G35" s="34">
        <v>0</v>
      </c>
      <c r="H35" s="34">
        <v>0</v>
      </c>
      <c r="I35" s="34">
        <v>0</v>
      </c>
      <c r="J35" s="34">
        <v>0</v>
      </c>
      <c r="K35" s="34">
        <v>0</v>
      </c>
      <c r="L35" s="34">
        <v>0</v>
      </c>
      <c r="M35" s="34">
        <v>0</v>
      </c>
      <c r="N35" s="34">
        <v>0</v>
      </c>
      <c r="O35" s="34">
        <v>0</v>
      </c>
      <c r="P35" s="34">
        <v>0</v>
      </c>
      <c r="Q35" s="34">
        <v>0</v>
      </c>
      <c r="R35" s="34">
        <v>0</v>
      </c>
      <c r="S35" s="34">
        <v>0</v>
      </c>
      <c r="T35" s="34">
        <v>0</v>
      </c>
      <c r="U35" s="34">
        <v>0</v>
      </c>
      <c r="V35" s="34">
        <v>0</v>
      </c>
      <c r="W35" s="34">
        <v>0</v>
      </c>
      <c r="X35" s="34">
        <v>0</v>
      </c>
      <c r="Y35" s="34">
        <v>0</v>
      </c>
      <c r="Z35" s="34">
        <v>0</v>
      </c>
      <c r="AA35" s="34">
        <v>0</v>
      </c>
    </row>
    <row r="36" spans="1:27" x14ac:dyDescent="0.35">
      <c r="A36" s="31" t="s">
        <v>120</v>
      </c>
      <c r="B36" s="31" t="s">
        <v>18</v>
      </c>
      <c r="C36" s="34">
        <v>70961.850999999995</v>
      </c>
      <c r="D36" s="34">
        <v>38329.268979955006</v>
      </c>
      <c r="E36" s="34">
        <v>38215.930817013999</v>
      </c>
      <c r="F36" s="34">
        <v>39389.036244306997</v>
      </c>
      <c r="G36" s="34">
        <v>23495.138261596003</v>
      </c>
      <c r="H36" s="34">
        <v>10551.136925307001</v>
      </c>
      <c r="I36" s="34">
        <v>9956.5001219820006</v>
      </c>
      <c r="J36" s="34">
        <v>10103.200330645001</v>
      </c>
      <c r="K36" s="34">
        <v>7126.6454696810006</v>
      </c>
      <c r="L36" s="34">
        <v>8351.0795811669996</v>
      </c>
      <c r="M36" s="34">
        <v>9006.9392466010013</v>
      </c>
      <c r="N36" s="34">
        <v>9611.1548674549995</v>
      </c>
      <c r="O36" s="34">
        <v>11165.090133957001</v>
      </c>
      <c r="P36" s="34">
        <v>8294.5631444939991</v>
      </c>
      <c r="Q36" s="34">
        <v>8088.2138927530004</v>
      </c>
      <c r="R36" s="34">
        <v>5790.2543896350007</v>
      </c>
      <c r="S36" s="34">
        <v>5467.5244047595006</v>
      </c>
      <c r="T36" s="34">
        <v>5885.5647244820002</v>
      </c>
      <c r="U36" s="34">
        <v>5373.0693822699996</v>
      </c>
      <c r="V36" s="34">
        <v>5469.342330722</v>
      </c>
      <c r="W36" s="34">
        <v>4771.5918738613</v>
      </c>
      <c r="X36" s="34">
        <v>4968.2485190359994</v>
      </c>
      <c r="Y36" s="34">
        <v>4302.8629557954</v>
      </c>
      <c r="Z36" s="34">
        <v>3796.749070505</v>
      </c>
      <c r="AA36" s="34">
        <v>2118.6781575334003</v>
      </c>
    </row>
    <row r="37" spans="1:27" x14ac:dyDescent="0.35">
      <c r="A37" s="31" t="s">
        <v>120</v>
      </c>
      <c r="B37" s="31" t="s">
        <v>30</v>
      </c>
      <c r="C37" s="34">
        <v>0</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c r="Z37" s="34">
        <v>0</v>
      </c>
      <c r="AA37" s="34">
        <v>0</v>
      </c>
    </row>
    <row r="38" spans="1:27" x14ac:dyDescent="0.35">
      <c r="A38" s="31" t="s">
        <v>120</v>
      </c>
      <c r="B38" s="31" t="s">
        <v>63</v>
      </c>
      <c r="C38" s="34">
        <v>520.08739980106998</v>
      </c>
      <c r="D38" s="34">
        <v>3.5748586709999988E-2</v>
      </c>
      <c r="E38" s="34">
        <v>3.550035310999998E-2</v>
      </c>
      <c r="F38" s="34">
        <v>3.5509268999999975E-2</v>
      </c>
      <c r="G38" s="34">
        <v>2.3350741180000002E-2</v>
      </c>
      <c r="H38" s="34">
        <v>2.1182472789999986E-2</v>
      </c>
      <c r="I38" s="34">
        <v>1.9874174979999992E-2</v>
      </c>
      <c r="J38" s="34">
        <v>2.0043891099999989E-2</v>
      </c>
      <c r="K38" s="34">
        <v>1.926262422999999E-2</v>
      </c>
      <c r="L38" s="34">
        <v>2.1336422299999991E-2</v>
      </c>
      <c r="M38" s="34">
        <v>2.0688927099999997E-2</v>
      </c>
      <c r="N38" s="34">
        <v>2.3075717899999983E-2</v>
      </c>
      <c r="O38" s="34">
        <v>1.8567207499999988E-2</v>
      </c>
      <c r="P38" s="34">
        <v>1.0818636399999991E-2</v>
      </c>
      <c r="Q38" s="34">
        <v>1.029938179999999E-2</v>
      </c>
      <c r="R38" s="34">
        <v>6.5763047718999905</v>
      </c>
      <c r="S38" s="34">
        <v>169.00635171440001</v>
      </c>
      <c r="T38" s="34">
        <v>9.8282724999999901E-3</v>
      </c>
      <c r="U38" s="34">
        <v>370.72750110460004</v>
      </c>
      <c r="V38" s="34">
        <v>123.53874038950001</v>
      </c>
      <c r="W38" s="34">
        <v>123.4766741463</v>
      </c>
      <c r="X38" s="34">
        <v>200.38353839090001</v>
      </c>
      <c r="Y38" s="34">
        <v>154.67097330824998</v>
      </c>
      <c r="Z38" s="34">
        <v>277.12740730319996</v>
      </c>
      <c r="AA38" s="34">
        <v>560.77682378199995</v>
      </c>
    </row>
    <row r="39" spans="1:27" x14ac:dyDescent="0.35">
      <c r="A39" s="31" t="s">
        <v>120</v>
      </c>
      <c r="B39" s="31" t="s">
        <v>62</v>
      </c>
      <c r="C39" s="34">
        <v>4657.1954000000005</v>
      </c>
      <c r="D39" s="34">
        <v>4386.7732999999998</v>
      </c>
      <c r="E39" s="34">
        <v>4146.5635999999995</v>
      </c>
      <c r="F39" s="34">
        <v>3902.6811999999995</v>
      </c>
      <c r="G39" s="34">
        <v>3630.944</v>
      </c>
      <c r="H39" s="34">
        <v>3285.7016999999996</v>
      </c>
      <c r="I39" s="34">
        <v>3113.9779000000003</v>
      </c>
      <c r="J39" s="34">
        <v>2968.1999000000001</v>
      </c>
      <c r="K39" s="34">
        <v>2787.0720499999998</v>
      </c>
      <c r="L39" s="34">
        <v>2625.8642</v>
      </c>
      <c r="M39" s="34">
        <v>2507.7057</v>
      </c>
      <c r="N39" s="34">
        <v>2307.6738999999998</v>
      </c>
      <c r="O39" s="34">
        <v>2217.1950999999999</v>
      </c>
      <c r="P39" s="34">
        <v>1950.5753399999999</v>
      </c>
      <c r="Q39" s="34">
        <v>1913.2787499999999</v>
      </c>
      <c r="R39" s="34">
        <v>1787.7501000000002</v>
      </c>
      <c r="S39" s="34">
        <v>533.07956000000001</v>
      </c>
      <c r="T39" s="34">
        <v>457.95159999999998</v>
      </c>
      <c r="U39" s="34">
        <v>432.29028000000005</v>
      </c>
      <c r="V39" s="34">
        <v>388.16790000000003</v>
      </c>
      <c r="W39" s="34">
        <v>406.30944</v>
      </c>
      <c r="X39" s="34">
        <v>0</v>
      </c>
      <c r="Y39" s="34">
        <v>0</v>
      </c>
      <c r="Z39" s="34">
        <v>0</v>
      </c>
      <c r="AA39" s="34">
        <v>0</v>
      </c>
    </row>
    <row r="40" spans="1:27" x14ac:dyDescent="0.35">
      <c r="A40" s="31" t="s">
        <v>120</v>
      </c>
      <c r="B40" s="31" t="s">
        <v>66</v>
      </c>
      <c r="C40" s="34">
        <v>5148.3758200000002</v>
      </c>
      <c r="D40" s="34">
        <v>43568.796835060399</v>
      </c>
      <c r="E40" s="34">
        <v>42384.332571511499</v>
      </c>
      <c r="F40" s="34">
        <v>38924.343805690798</v>
      </c>
      <c r="G40" s="34">
        <v>48076.581467825308</v>
      </c>
      <c r="H40" s="34">
        <v>45385.037164472</v>
      </c>
      <c r="I40" s="34">
        <v>45843.659644972402</v>
      </c>
      <c r="J40" s="34">
        <v>46220.270829944995</v>
      </c>
      <c r="K40" s="34">
        <v>44394.037326344594</v>
      </c>
      <c r="L40" s="34">
        <v>43287.209577882008</v>
      </c>
      <c r="M40" s="34">
        <v>37329.907549732307</v>
      </c>
      <c r="N40" s="34">
        <v>38280.433995623702</v>
      </c>
      <c r="O40" s="34">
        <v>34363.756752768699</v>
      </c>
      <c r="P40" s="34">
        <v>37353.989808986094</v>
      </c>
      <c r="Q40" s="34">
        <v>37383.1475657911</v>
      </c>
      <c r="R40" s="34">
        <v>39929.326881476998</v>
      </c>
      <c r="S40" s="34">
        <v>43731.567408460418</v>
      </c>
      <c r="T40" s="34">
        <v>41250.612690993999</v>
      </c>
      <c r="U40" s="34">
        <v>38396.051679298806</v>
      </c>
      <c r="V40" s="34">
        <v>30285.400550534003</v>
      </c>
      <c r="W40" s="34">
        <v>29001.164600871096</v>
      </c>
      <c r="X40" s="34">
        <v>26671.814723178999</v>
      </c>
      <c r="Y40" s="34">
        <v>28731.231746269004</v>
      </c>
      <c r="Z40" s="34">
        <v>24902.330737670498</v>
      </c>
      <c r="AA40" s="34">
        <v>25585.853686870003</v>
      </c>
    </row>
    <row r="41" spans="1:27" x14ac:dyDescent="0.35">
      <c r="A41" s="31" t="s">
        <v>120</v>
      </c>
      <c r="B41" s="31" t="s">
        <v>65</v>
      </c>
      <c r="C41" s="34">
        <v>5.1894333634480967</v>
      </c>
      <c r="D41" s="34">
        <v>6.9298133635754935</v>
      </c>
      <c r="E41" s="34">
        <v>6.5743964620230599</v>
      </c>
      <c r="F41" s="34">
        <v>5.9268522819113594</v>
      </c>
      <c r="G41" s="34">
        <v>5.478861898103399</v>
      </c>
      <c r="H41" s="34">
        <v>5.5864357985666961</v>
      </c>
      <c r="I41" s="34">
        <v>5.2632710443690591</v>
      </c>
      <c r="J41" s="34">
        <v>4.824405780386698</v>
      </c>
      <c r="K41" s="34">
        <v>5.0463167741567547</v>
      </c>
      <c r="L41" s="34">
        <v>5.4625946446581981</v>
      </c>
      <c r="M41" s="34">
        <v>5.6527495621810226</v>
      </c>
      <c r="N41" s="34">
        <v>7.2188324373692669</v>
      </c>
      <c r="O41" s="34">
        <v>6.6202507881875983</v>
      </c>
      <c r="P41" s="34">
        <v>6.1430671456252002</v>
      </c>
      <c r="Q41" s="34">
        <v>6.1551499890347889</v>
      </c>
      <c r="R41" s="34">
        <v>5.6900718603479996</v>
      </c>
      <c r="S41" s="34">
        <v>5.6745091436234976</v>
      </c>
      <c r="T41" s="34">
        <v>5.8079419015330087</v>
      </c>
      <c r="U41" s="34">
        <v>5.7127167090255186</v>
      </c>
      <c r="V41" s="34">
        <v>7.0644053894748415</v>
      </c>
      <c r="W41" s="34">
        <v>6.7970329119010007</v>
      </c>
      <c r="X41" s="34">
        <v>7.1406955813737598</v>
      </c>
      <c r="Y41" s="34">
        <v>6.535377548392197</v>
      </c>
      <c r="Z41" s="34">
        <v>6.3696386636767981</v>
      </c>
      <c r="AA41" s="34">
        <v>6.0221082650223989</v>
      </c>
    </row>
    <row r="42" spans="1:27" x14ac:dyDescent="0.35">
      <c r="A42" s="31" t="s">
        <v>120</v>
      </c>
      <c r="B42" s="31" t="s">
        <v>34</v>
      </c>
      <c r="C42" s="34">
        <v>1.0912970583399999E-2</v>
      </c>
      <c r="D42" s="34">
        <v>5.04666269572999E-2</v>
      </c>
      <c r="E42" s="34">
        <v>5.5712199575699908E-2</v>
      </c>
      <c r="F42" s="34">
        <v>5.0311128439399902E-2</v>
      </c>
      <c r="G42" s="34">
        <v>5.2145935581999897E-2</v>
      </c>
      <c r="H42" s="34">
        <v>2.6169897995000002</v>
      </c>
      <c r="I42" s="34">
        <v>2.55407775795</v>
      </c>
      <c r="J42" s="34">
        <v>2.2563618984399998</v>
      </c>
      <c r="K42" s="34">
        <v>2.2669871275299998</v>
      </c>
      <c r="L42" s="34">
        <v>2.1574591872699997</v>
      </c>
      <c r="M42" s="34">
        <v>1.9494582555999997</v>
      </c>
      <c r="N42" s="34">
        <v>2.0465169213999999</v>
      </c>
      <c r="O42" s="34">
        <v>1.8350644378000001</v>
      </c>
      <c r="P42" s="34">
        <v>1.5825267375199998</v>
      </c>
      <c r="Q42" s="34">
        <v>1.7069006239</v>
      </c>
      <c r="R42" s="34">
        <v>1.6280297261999999</v>
      </c>
      <c r="S42" s="34">
        <v>1.3933993996000003</v>
      </c>
      <c r="T42" s="34">
        <v>1.4065220701000001</v>
      </c>
      <c r="U42" s="34">
        <v>1.34635479954</v>
      </c>
      <c r="V42" s="34">
        <v>1.3330991047</v>
      </c>
      <c r="W42" s="34">
        <v>1.2676961346</v>
      </c>
      <c r="X42" s="34">
        <v>1.1896072677699998</v>
      </c>
      <c r="Y42" s="34">
        <v>1.0703177344999999</v>
      </c>
      <c r="Z42" s="34">
        <v>1.0238245579</v>
      </c>
      <c r="AA42" s="34">
        <v>0.98623527715999904</v>
      </c>
    </row>
    <row r="43" spans="1:27" x14ac:dyDescent="0.35">
      <c r="A43" s="31" t="s">
        <v>120</v>
      </c>
      <c r="B43" s="31" t="s">
        <v>70</v>
      </c>
      <c r="C43" s="34">
        <v>183.40155999999999</v>
      </c>
      <c r="D43" s="34">
        <v>2728.9767999999999</v>
      </c>
      <c r="E43" s="34">
        <v>3052.3505</v>
      </c>
      <c r="F43" s="34">
        <v>2734.0550154632729</v>
      </c>
      <c r="G43" s="34">
        <v>2767.1722212266914</v>
      </c>
      <c r="H43" s="34">
        <v>2032.3220211449532</v>
      </c>
      <c r="I43" s="34">
        <v>1954.9618220993959</v>
      </c>
      <c r="J43" s="34">
        <v>1958.86842950244</v>
      </c>
      <c r="K43" s="34">
        <v>1927.693062780015</v>
      </c>
      <c r="L43" s="34">
        <v>1998.36079815367</v>
      </c>
      <c r="M43" s="34">
        <v>1496.2951717455999</v>
      </c>
      <c r="N43" s="34">
        <v>1631.6419254999998</v>
      </c>
      <c r="O43" s="34">
        <v>1485.4096221</v>
      </c>
      <c r="P43" s="34">
        <v>1080.8005721</v>
      </c>
      <c r="Q43" s="34">
        <v>1233.3146731999998</v>
      </c>
      <c r="R43" s="34">
        <v>1104.2874706700002</v>
      </c>
      <c r="S43" s="34">
        <v>864.47834039999998</v>
      </c>
      <c r="T43" s="34">
        <v>673.7476286000001</v>
      </c>
      <c r="U43" s="34">
        <v>657.44125120000001</v>
      </c>
      <c r="V43" s="34">
        <v>554.59294120000004</v>
      </c>
      <c r="W43" s="34">
        <v>683.88777739999989</v>
      </c>
      <c r="X43" s="34">
        <v>787.84639599999991</v>
      </c>
      <c r="Y43" s="34">
        <v>436.24997350000001</v>
      </c>
      <c r="Z43" s="34">
        <v>429.63011649999993</v>
      </c>
      <c r="AA43" s="34">
        <v>398.84856099999996</v>
      </c>
    </row>
    <row r="44" spans="1:27" x14ac:dyDescent="0.35">
      <c r="A44" s="31" t="s">
        <v>120</v>
      </c>
      <c r="B44" s="31" t="s">
        <v>52</v>
      </c>
      <c r="C44" s="34">
        <v>0</v>
      </c>
      <c r="D44" s="34">
        <v>0</v>
      </c>
      <c r="E44" s="34">
        <v>0</v>
      </c>
      <c r="F44" s="34">
        <v>0</v>
      </c>
      <c r="G44" s="34">
        <v>0</v>
      </c>
      <c r="H44" s="34">
        <v>0</v>
      </c>
      <c r="I44" s="34">
        <v>0</v>
      </c>
      <c r="J44" s="34">
        <v>0</v>
      </c>
      <c r="K44" s="34">
        <v>0</v>
      </c>
      <c r="L44" s="34">
        <v>0</v>
      </c>
      <c r="M44" s="34">
        <v>0</v>
      </c>
      <c r="N44" s="34">
        <v>0</v>
      </c>
      <c r="O44" s="34">
        <v>0</v>
      </c>
      <c r="P44" s="34">
        <v>0</v>
      </c>
      <c r="Q44" s="34">
        <v>0</v>
      </c>
      <c r="R44" s="34">
        <v>0</v>
      </c>
      <c r="S44" s="34">
        <v>0</v>
      </c>
      <c r="T44" s="34">
        <v>0</v>
      </c>
      <c r="U44" s="34">
        <v>0</v>
      </c>
      <c r="V44" s="34">
        <v>0</v>
      </c>
      <c r="W44" s="34">
        <v>0</v>
      </c>
      <c r="X44" s="34">
        <v>0</v>
      </c>
      <c r="Y44" s="34">
        <v>0</v>
      </c>
      <c r="Z44" s="34">
        <v>0</v>
      </c>
      <c r="AA44" s="34">
        <v>0</v>
      </c>
    </row>
    <row r="45" spans="1:27" x14ac:dyDescent="0.35">
      <c r="A45" s="38" t="s">
        <v>127</v>
      </c>
      <c r="B45" s="38"/>
      <c r="C45" s="35">
        <v>216267.58585316449</v>
      </c>
      <c r="D45" s="35">
        <v>172844.32827696571</v>
      </c>
      <c r="E45" s="35">
        <v>162552.81454534063</v>
      </c>
      <c r="F45" s="35">
        <v>157143.20351154869</v>
      </c>
      <c r="G45" s="35">
        <v>142046.04894206059</v>
      </c>
      <c r="H45" s="35">
        <v>120756.36140805036</v>
      </c>
      <c r="I45" s="35">
        <v>114536.95525217375</v>
      </c>
      <c r="J45" s="35">
        <v>111075.40341026148</v>
      </c>
      <c r="K45" s="35">
        <v>103424.08977542398</v>
      </c>
      <c r="L45" s="35">
        <v>97614.382190115968</v>
      </c>
      <c r="M45" s="35">
        <v>88814.418334822592</v>
      </c>
      <c r="N45" s="35">
        <v>83686.831211233963</v>
      </c>
      <c r="O45" s="35">
        <v>81463.559604721391</v>
      </c>
      <c r="P45" s="35">
        <v>76463.378659262104</v>
      </c>
      <c r="Q45" s="35">
        <v>72932.99545791492</v>
      </c>
      <c r="R45" s="35">
        <v>68440.865047744242</v>
      </c>
      <c r="S45" s="35">
        <v>67578.101834077941</v>
      </c>
      <c r="T45" s="35">
        <v>63224.279185650033</v>
      </c>
      <c r="U45" s="35">
        <v>58284.238559382429</v>
      </c>
      <c r="V45" s="35">
        <v>49438.109827034976</v>
      </c>
      <c r="W45" s="35">
        <v>45022.190921790592</v>
      </c>
      <c r="X45" s="35">
        <v>40523.935776187274</v>
      </c>
      <c r="Y45" s="35">
        <v>40907.559852921047</v>
      </c>
      <c r="Z45" s="35">
        <v>36421.687294142379</v>
      </c>
      <c r="AA45" s="35">
        <v>34199.655776450425</v>
      </c>
    </row>
    <row r="47" spans="1:27" x14ac:dyDescent="0.35">
      <c r="A47" s="19" t="s">
        <v>117</v>
      </c>
      <c r="B47" s="19" t="s">
        <v>118</v>
      </c>
      <c r="C47" s="19" t="s">
        <v>75</v>
      </c>
      <c r="D47" s="19" t="s">
        <v>82</v>
      </c>
      <c r="E47" s="19" t="s">
        <v>83</v>
      </c>
      <c r="F47" s="19" t="s">
        <v>84</v>
      </c>
      <c r="G47" s="19" t="s">
        <v>85</v>
      </c>
      <c r="H47" s="19" t="s">
        <v>86</v>
      </c>
      <c r="I47" s="19" t="s">
        <v>87</v>
      </c>
      <c r="J47" s="19" t="s">
        <v>88</v>
      </c>
      <c r="K47" s="19" t="s">
        <v>89</v>
      </c>
      <c r="L47" s="19" t="s">
        <v>90</v>
      </c>
      <c r="M47" s="19" t="s">
        <v>91</v>
      </c>
      <c r="N47" s="19" t="s">
        <v>92</v>
      </c>
      <c r="O47" s="19" t="s">
        <v>93</v>
      </c>
      <c r="P47" s="19" t="s">
        <v>94</v>
      </c>
      <c r="Q47" s="19" t="s">
        <v>95</v>
      </c>
      <c r="R47" s="19" t="s">
        <v>96</v>
      </c>
      <c r="S47" s="19" t="s">
        <v>97</v>
      </c>
      <c r="T47" s="19" t="s">
        <v>98</v>
      </c>
      <c r="U47" s="19" t="s">
        <v>99</v>
      </c>
      <c r="V47" s="19" t="s">
        <v>100</v>
      </c>
      <c r="W47" s="19" t="s">
        <v>101</v>
      </c>
      <c r="X47" s="19" t="s">
        <v>102</v>
      </c>
      <c r="Y47" s="19" t="s">
        <v>103</v>
      </c>
      <c r="Z47" s="19" t="s">
        <v>104</v>
      </c>
      <c r="AA47" s="19" t="s">
        <v>105</v>
      </c>
    </row>
    <row r="48" spans="1:27" x14ac:dyDescent="0.35">
      <c r="A48" s="31" t="s">
        <v>121</v>
      </c>
      <c r="B48" s="31" t="s">
        <v>60</v>
      </c>
      <c r="C48" s="34">
        <v>0</v>
      </c>
      <c r="D48" s="34">
        <v>0</v>
      </c>
      <c r="E48" s="34">
        <v>0</v>
      </c>
      <c r="F48" s="34">
        <v>0</v>
      </c>
      <c r="G48" s="34">
        <v>0</v>
      </c>
      <c r="H48" s="34">
        <v>0</v>
      </c>
      <c r="I48" s="34">
        <v>0</v>
      </c>
      <c r="J48" s="34">
        <v>0</v>
      </c>
      <c r="K48" s="34">
        <v>0</v>
      </c>
      <c r="L48" s="34">
        <v>0</v>
      </c>
      <c r="M48" s="34">
        <v>0</v>
      </c>
      <c r="N48" s="34">
        <v>0</v>
      </c>
      <c r="O48" s="34">
        <v>0</v>
      </c>
      <c r="P48" s="34">
        <v>0</v>
      </c>
      <c r="Q48" s="34">
        <v>0</v>
      </c>
      <c r="R48" s="34">
        <v>0</v>
      </c>
      <c r="S48" s="34">
        <v>0</v>
      </c>
      <c r="T48" s="34">
        <v>0</v>
      </c>
      <c r="U48" s="34">
        <v>0</v>
      </c>
      <c r="V48" s="34">
        <v>0</v>
      </c>
      <c r="W48" s="34">
        <v>0</v>
      </c>
      <c r="X48" s="34">
        <v>0</v>
      </c>
      <c r="Y48" s="34">
        <v>0</v>
      </c>
      <c r="Z48" s="34">
        <v>0</v>
      </c>
      <c r="AA48" s="34">
        <v>0</v>
      </c>
    </row>
    <row r="49" spans="1:27" x14ac:dyDescent="0.35">
      <c r="A49" s="31" t="s">
        <v>121</v>
      </c>
      <c r="B49" s="31" t="s">
        <v>68</v>
      </c>
      <c r="C49" s="34">
        <v>94983.205000000002</v>
      </c>
      <c r="D49" s="34">
        <v>69104.055999999997</v>
      </c>
      <c r="E49" s="34">
        <v>66920.844500000007</v>
      </c>
      <c r="F49" s="34">
        <v>56785.659700000004</v>
      </c>
      <c r="G49" s="34">
        <v>52163.881200000003</v>
      </c>
      <c r="H49" s="34">
        <v>44155.036500000002</v>
      </c>
      <c r="I49" s="34">
        <v>35957.482499999998</v>
      </c>
      <c r="J49" s="34">
        <v>33456.907899999998</v>
      </c>
      <c r="K49" s="34">
        <v>27138.566999999999</v>
      </c>
      <c r="L49" s="34">
        <v>25368.567300000002</v>
      </c>
      <c r="M49" s="34">
        <v>23609.831200000001</v>
      </c>
      <c r="N49" s="34">
        <v>22700.0075</v>
      </c>
      <c r="O49" s="34">
        <v>21287.1358</v>
      </c>
      <c r="P49" s="34">
        <v>20134.322700000001</v>
      </c>
      <c r="Q49" s="34">
        <v>19130.834699999999</v>
      </c>
      <c r="R49" s="34">
        <v>17780.6855</v>
      </c>
      <c r="S49" s="34">
        <v>16053.2986</v>
      </c>
      <c r="T49" s="34">
        <v>14064.661400000001</v>
      </c>
      <c r="U49" s="34">
        <v>14199.779600000002</v>
      </c>
      <c r="V49" s="34">
        <v>14030.292300000001</v>
      </c>
      <c r="W49" s="34">
        <v>13307.816199999999</v>
      </c>
      <c r="X49" s="34">
        <v>10872.1721</v>
      </c>
      <c r="Y49" s="34">
        <v>6389.3300999999992</v>
      </c>
      <c r="Z49" s="34">
        <v>5977.7336000000005</v>
      </c>
      <c r="AA49" s="34">
        <v>5736.5865999999996</v>
      </c>
    </row>
    <row r="50" spans="1:27" x14ac:dyDescent="0.35">
      <c r="A50" s="31" t="s">
        <v>121</v>
      </c>
      <c r="B50" s="31" t="s">
        <v>18</v>
      </c>
      <c r="C50" s="34">
        <v>0</v>
      </c>
      <c r="D50" s="34">
        <v>2.1105094999999997E-2</v>
      </c>
      <c r="E50" s="34">
        <v>2.0259201000000001E-2</v>
      </c>
      <c r="F50" s="34">
        <v>1.895815E-2</v>
      </c>
      <c r="G50" s="34">
        <v>1.7474863E-2</v>
      </c>
      <c r="H50" s="34">
        <v>1.5611807999999901E-2</v>
      </c>
      <c r="I50" s="34">
        <v>1.4840641E-2</v>
      </c>
      <c r="J50" s="34">
        <v>1.3797162E-2</v>
      </c>
      <c r="K50" s="34">
        <v>1.3209382E-2</v>
      </c>
      <c r="L50" s="34">
        <v>1.3096284999999999E-2</v>
      </c>
      <c r="M50" s="34">
        <v>1.1385830999999999E-2</v>
      </c>
      <c r="N50" s="34">
        <v>1.2279690999999999E-2</v>
      </c>
      <c r="O50" s="34">
        <v>1.1884745E-2</v>
      </c>
      <c r="P50" s="34">
        <v>1.0681931499999998E-2</v>
      </c>
      <c r="Q50" s="34">
        <v>9.696652E-3</v>
      </c>
      <c r="R50" s="34">
        <v>9.1234330000000002E-3</v>
      </c>
      <c r="S50" s="34">
        <v>9.279865E-3</v>
      </c>
      <c r="T50" s="34">
        <v>8.8639929999999902E-3</v>
      </c>
      <c r="U50" s="34">
        <v>8.7136220000000007E-3</v>
      </c>
      <c r="V50" s="34">
        <v>8.0783640000000011E-3</v>
      </c>
      <c r="W50" s="34">
        <v>8.1338160000000003E-3</v>
      </c>
      <c r="X50" s="34">
        <v>8.0805389999999994E-3</v>
      </c>
      <c r="Y50" s="34">
        <v>7.7631725999999998E-3</v>
      </c>
      <c r="Z50" s="34">
        <v>7.0143969999999995E-3</v>
      </c>
      <c r="AA50" s="34">
        <v>6.5049130000000002E-3</v>
      </c>
    </row>
    <row r="51" spans="1:27" x14ac:dyDescent="0.35">
      <c r="A51" s="31" t="s">
        <v>121</v>
      </c>
      <c r="B51" s="31" t="s">
        <v>30</v>
      </c>
      <c r="C51" s="34">
        <v>80.416800000000009</v>
      </c>
      <c r="D51" s="34">
        <v>42.002629999999996</v>
      </c>
      <c r="E51" s="34">
        <v>41.172016000000006</v>
      </c>
      <c r="F51" s="34">
        <v>6.7902866</v>
      </c>
      <c r="G51" s="34">
        <v>2.572445E-3</v>
      </c>
      <c r="H51" s="34">
        <v>6.8168477000000003</v>
      </c>
      <c r="I51" s="34">
        <v>3.5106972999999999</v>
      </c>
      <c r="J51" s="34">
        <v>1.1481968999999901E-3</v>
      </c>
      <c r="K51" s="34">
        <v>1.4842595999999999E-3</v>
      </c>
      <c r="L51" s="34">
        <v>2.0521352000000001E-3</v>
      </c>
      <c r="M51" s="34">
        <v>1.2985182999999999E-3</v>
      </c>
      <c r="N51" s="34">
        <v>15.049441999999999</v>
      </c>
      <c r="O51" s="34">
        <v>27.144936000000001</v>
      </c>
      <c r="P51" s="34">
        <v>72.630510000000001</v>
      </c>
      <c r="Q51" s="34">
        <v>81.402799999999999</v>
      </c>
      <c r="R51" s="34">
        <v>81.650329999999997</v>
      </c>
      <c r="S51" s="34">
        <v>120.7856</v>
      </c>
      <c r="T51" s="34">
        <v>140.61170000000001</v>
      </c>
      <c r="U51" s="34">
        <v>0</v>
      </c>
      <c r="V51" s="34">
        <v>0</v>
      </c>
      <c r="W51" s="34">
        <v>0</v>
      </c>
      <c r="X51" s="34">
        <v>0</v>
      </c>
      <c r="Y51" s="34">
        <v>0</v>
      </c>
      <c r="Z51" s="34">
        <v>0</v>
      </c>
      <c r="AA51" s="34">
        <v>0</v>
      </c>
    </row>
    <row r="52" spans="1:27" x14ac:dyDescent="0.35">
      <c r="A52" s="31" t="s">
        <v>121</v>
      </c>
      <c r="B52" s="31" t="s">
        <v>63</v>
      </c>
      <c r="C52" s="34">
        <v>159.65365987500002</v>
      </c>
      <c r="D52" s="34">
        <v>177.24222855039997</v>
      </c>
      <c r="E52" s="34">
        <v>113.91713439660001</v>
      </c>
      <c r="F52" s="34">
        <v>7.7017295178999996</v>
      </c>
      <c r="G52" s="34">
        <v>4.0773820399999973E-2</v>
      </c>
      <c r="H52" s="34">
        <v>3.31537607E-2</v>
      </c>
      <c r="I52" s="34">
        <v>3.2480836699999995E-2</v>
      </c>
      <c r="J52" s="34">
        <v>2.8873735399999975E-2</v>
      </c>
      <c r="K52" s="34">
        <v>2.9046909900000001E-2</v>
      </c>
      <c r="L52" s="34">
        <v>2.9583233199999993E-2</v>
      </c>
      <c r="M52" s="34">
        <v>2.2291536599999981E-2</v>
      </c>
      <c r="N52" s="34">
        <v>26.393820351599999</v>
      </c>
      <c r="O52" s="34">
        <v>16.950760002199999</v>
      </c>
      <c r="P52" s="34">
        <v>2.2269631099999992E-2</v>
      </c>
      <c r="Q52" s="34">
        <v>64.200089299399991</v>
      </c>
      <c r="R52" s="34">
        <v>134.72098848855998</v>
      </c>
      <c r="S52" s="34">
        <v>366.30353402930001</v>
      </c>
      <c r="T52" s="34">
        <v>240.64205750049999</v>
      </c>
      <c r="U52" s="34">
        <v>777.71738112529999</v>
      </c>
      <c r="V52" s="34">
        <v>645.1279500398</v>
      </c>
      <c r="W52" s="34">
        <v>616.97822247089994</v>
      </c>
      <c r="X52" s="34">
        <v>558.07816637220003</v>
      </c>
      <c r="Y52" s="34">
        <v>1371.673762466</v>
      </c>
      <c r="Z52" s="34">
        <v>918.12167180869983</v>
      </c>
      <c r="AA52" s="34">
        <v>763.32885158340002</v>
      </c>
    </row>
    <row r="53" spans="1:27" x14ac:dyDescent="0.35">
      <c r="A53" s="31" t="s">
        <v>121</v>
      </c>
      <c r="B53" s="31" t="s">
        <v>62</v>
      </c>
      <c r="C53" s="34">
        <v>19363.273299999997</v>
      </c>
      <c r="D53" s="34">
        <v>18367.052350000002</v>
      </c>
      <c r="E53" s="34">
        <v>15883.95645</v>
      </c>
      <c r="F53" s="34">
        <v>18268.387849999999</v>
      </c>
      <c r="G53" s="34">
        <v>17706.885149999998</v>
      </c>
      <c r="H53" s="34">
        <v>15735.539419999999</v>
      </c>
      <c r="I53" s="34">
        <v>15005.1937</v>
      </c>
      <c r="J53" s="34">
        <v>17891.750170000003</v>
      </c>
      <c r="K53" s="34">
        <v>14032.58028</v>
      </c>
      <c r="L53" s="34">
        <v>11345.925579999999</v>
      </c>
      <c r="M53" s="34">
        <v>10643.4429</v>
      </c>
      <c r="N53" s="34">
        <v>9143.0706899999986</v>
      </c>
      <c r="O53" s="34">
        <v>10680.022339999998</v>
      </c>
      <c r="P53" s="34">
        <v>10315.56659</v>
      </c>
      <c r="Q53" s="34">
        <v>9301.9031299999988</v>
      </c>
      <c r="R53" s="34">
        <v>8782.8159300000007</v>
      </c>
      <c r="S53" s="34">
        <v>10533.61706</v>
      </c>
      <c r="T53" s="34">
        <v>8246.5072400000008</v>
      </c>
      <c r="U53" s="34">
        <v>6691.9200499999997</v>
      </c>
      <c r="V53" s="34">
        <v>6225.2916700000005</v>
      </c>
      <c r="W53" s="34">
        <v>5400.2905799999999</v>
      </c>
      <c r="X53" s="34">
        <v>6280.7125300000007</v>
      </c>
      <c r="Y53" s="34">
        <v>6072.1975950000005</v>
      </c>
      <c r="Z53" s="34">
        <v>5428.1445299999996</v>
      </c>
      <c r="AA53" s="34">
        <v>5148.5981899999997</v>
      </c>
    </row>
    <row r="54" spans="1:27" x14ac:dyDescent="0.35">
      <c r="A54" s="31" t="s">
        <v>121</v>
      </c>
      <c r="B54" s="31" t="s">
        <v>66</v>
      </c>
      <c r="C54" s="34">
        <v>28801.149900000008</v>
      </c>
      <c r="D54" s="34">
        <v>32027.961236565479</v>
      </c>
      <c r="E54" s="34">
        <v>30733.573559625234</v>
      </c>
      <c r="F54" s="34">
        <v>31070.781898122299</v>
      </c>
      <c r="G54" s="34">
        <v>30434.043740803598</v>
      </c>
      <c r="H54" s="34">
        <v>29940.812526969949</v>
      </c>
      <c r="I54" s="34">
        <v>28750.330435219541</v>
      </c>
      <c r="J54" s="34">
        <v>28034.767201038605</v>
      </c>
      <c r="K54" s="34">
        <v>27815.178286255796</v>
      </c>
      <c r="L54" s="34">
        <v>25648.610210356215</v>
      </c>
      <c r="M54" s="34">
        <v>26090.771934815661</v>
      </c>
      <c r="N54" s="34">
        <v>23907.742946341135</v>
      </c>
      <c r="O54" s="34">
        <v>23550.521491512558</v>
      </c>
      <c r="P54" s="34">
        <v>23319.183397817764</v>
      </c>
      <c r="Q54" s="34">
        <v>24114.3012208666</v>
      </c>
      <c r="R54" s="34">
        <v>23119.764801681147</v>
      </c>
      <c r="S54" s="34">
        <v>19879.062239277129</v>
      </c>
      <c r="T54" s="34">
        <v>20894.779990921605</v>
      </c>
      <c r="U54" s="34">
        <v>19129.874130300861</v>
      </c>
      <c r="V54" s="34">
        <v>18530.303854040238</v>
      </c>
      <c r="W54" s="34">
        <v>16428.90544379337</v>
      </c>
      <c r="X54" s="34">
        <v>19188.577811263724</v>
      </c>
      <c r="Y54" s="34">
        <v>18684.80650439439</v>
      </c>
      <c r="Z54" s="34">
        <v>17638.617126558584</v>
      </c>
      <c r="AA54" s="34">
        <v>15411.041125812008</v>
      </c>
    </row>
    <row r="55" spans="1:27" x14ac:dyDescent="0.35">
      <c r="A55" s="31" t="s">
        <v>121</v>
      </c>
      <c r="B55" s="31" t="s">
        <v>65</v>
      </c>
      <c r="C55" s="34">
        <v>2.1916058203114965</v>
      </c>
      <c r="D55" s="34">
        <v>2.0618964349005799</v>
      </c>
      <c r="E55" s="34">
        <v>2.0198473681058799</v>
      </c>
      <c r="F55" s="34">
        <v>1.8159125402235983</v>
      </c>
      <c r="G55" s="34">
        <v>1.6334555718816992</v>
      </c>
      <c r="H55" s="34">
        <v>2.2948484368423001</v>
      </c>
      <c r="I55" s="34">
        <v>2.2810858463794004</v>
      </c>
      <c r="J55" s="34">
        <v>2.4734833247143992</v>
      </c>
      <c r="K55" s="34">
        <v>2.4410298292839978</v>
      </c>
      <c r="L55" s="34">
        <v>2.3544642070537978</v>
      </c>
      <c r="M55" s="34">
        <v>2.2156974656652988</v>
      </c>
      <c r="N55" s="34">
        <v>2.164618286734699</v>
      </c>
      <c r="O55" s="34">
        <v>1.9582845846959978</v>
      </c>
      <c r="P55" s="34">
        <v>1.767454580448498</v>
      </c>
      <c r="Q55" s="34">
        <v>1.7593493625071002</v>
      </c>
      <c r="R55" s="34">
        <v>1.6788910196059998</v>
      </c>
      <c r="S55" s="34">
        <v>3.1942336996369995</v>
      </c>
      <c r="T55" s="34">
        <v>3.1307443056249999</v>
      </c>
      <c r="U55" s="34">
        <v>2.9961062886699996</v>
      </c>
      <c r="V55" s="34">
        <v>2.7865924270439901</v>
      </c>
      <c r="W55" s="34">
        <v>3.0292933070000001</v>
      </c>
      <c r="X55" s="34">
        <v>2.710914987999999</v>
      </c>
      <c r="Y55" s="34">
        <v>2.5183249849999987</v>
      </c>
      <c r="Z55" s="34">
        <v>2.3893457679999988</v>
      </c>
      <c r="AA55" s="34">
        <v>2.2687189239999981</v>
      </c>
    </row>
    <row r="56" spans="1:27" x14ac:dyDescent="0.35">
      <c r="A56" s="31" t="s">
        <v>121</v>
      </c>
      <c r="B56" s="31" t="s">
        <v>34</v>
      </c>
      <c r="C56" s="34">
        <v>1.3866146159999999E-2</v>
      </c>
      <c r="D56" s="34">
        <v>2.4732419759E-2</v>
      </c>
      <c r="E56" s="34">
        <v>2.4495718587999999E-2</v>
      </c>
      <c r="F56" s="34">
        <v>2.4322969697000003E-2</v>
      </c>
      <c r="G56" s="34">
        <v>2.226243257849999E-2</v>
      </c>
      <c r="H56" s="34">
        <v>1.0063454263</v>
      </c>
      <c r="I56" s="34">
        <v>0.96910447649999998</v>
      </c>
      <c r="J56" s="34">
        <v>1.0060479403</v>
      </c>
      <c r="K56" s="34">
        <v>0.88954443620000001</v>
      </c>
      <c r="L56" s="34">
        <v>0.79100669670000001</v>
      </c>
      <c r="M56" s="34">
        <v>0.73750680629999987</v>
      </c>
      <c r="N56" s="34">
        <v>0.692709782</v>
      </c>
      <c r="O56" s="34">
        <v>0.55418570729999994</v>
      </c>
      <c r="P56" s="34">
        <v>0.60720343399999999</v>
      </c>
      <c r="Q56" s="34">
        <v>0.65354673399999996</v>
      </c>
      <c r="R56" s="34">
        <v>0.63244698169999991</v>
      </c>
      <c r="S56" s="34">
        <v>0.60381348299999993</v>
      </c>
      <c r="T56" s="34">
        <v>0.55064239699999995</v>
      </c>
      <c r="U56" s="34">
        <v>0.52503941079999994</v>
      </c>
      <c r="V56" s="34">
        <v>0.41622622199999898</v>
      </c>
      <c r="W56" s="34">
        <v>0.46755242140000003</v>
      </c>
      <c r="X56" s="34">
        <v>0.41552310999999997</v>
      </c>
      <c r="Y56" s="34">
        <v>0.36953926500000001</v>
      </c>
      <c r="Z56" s="34">
        <v>0.37662420470000002</v>
      </c>
      <c r="AA56" s="34">
        <v>0.3843450222</v>
      </c>
    </row>
    <row r="57" spans="1:27" x14ac:dyDescent="0.35">
      <c r="A57" s="31" t="s">
        <v>121</v>
      </c>
      <c r="B57" s="31" t="s">
        <v>70</v>
      </c>
      <c r="C57" s="34">
        <v>0</v>
      </c>
      <c r="D57" s="34">
        <v>0</v>
      </c>
      <c r="E57" s="34">
        <v>0</v>
      </c>
      <c r="F57" s="34">
        <v>1.8982847999999999E-5</v>
      </c>
      <c r="G57" s="34">
        <v>2.1376309999999998E-5</v>
      </c>
      <c r="H57" s="34">
        <v>2.870276E-5</v>
      </c>
      <c r="I57" s="34">
        <v>5.8762676999999996E-5</v>
      </c>
      <c r="J57" s="34">
        <v>5.7493984999999994E-5</v>
      </c>
      <c r="K57" s="34">
        <v>9.3457920000000007E-5</v>
      </c>
      <c r="L57" s="34">
        <v>1.01958774E-4</v>
      </c>
      <c r="M57" s="34">
        <v>1.1427394999999999E-4</v>
      </c>
      <c r="N57" s="34">
        <v>2.2626736E-3</v>
      </c>
      <c r="O57" s="34">
        <v>1.93298899999999E-3</v>
      </c>
      <c r="P57" s="34">
        <v>2.1497630000000003E-3</v>
      </c>
      <c r="Q57" s="34">
        <v>2.3125571999999999E-3</v>
      </c>
      <c r="R57" s="34">
        <v>2.2101947999999898E-3</v>
      </c>
      <c r="S57" s="34">
        <v>2.1076348E-3</v>
      </c>
      <c r="T57" s="34">
        <v>1.9157889E-3</v>
      </c>
      <c r="U57" s="34">
        <v>1.85148879999999E-3</v>
      </c>
      <c r="V57" s="34">
        <v>1.5705572000000001E-3</v>
      </c>
      <c r="W57" s="34">
        <v>1.2061847000000001</v>
      </c>
      <c r="X57" s="34">
        <v>1.1025359000000001</v>
      </c>
      <c r="Y57" s="34">
        <v>0.90998670000000004</v>
      </c>
      <c r="Z57" s="34">
        <v>0.93629470000000004</v>
      </c>
      <c r="AA57" s="34">
        <v>0.97039469999999994</v>
      </c>
    </row>
    <row r="58" spans="1:27" x14ac:dyDescent="0.35">
      <c r="A58" s="31" t="s">
        <v>121</v>
      </c>
      <c r="B58" s="31" t="s">
        <v>52</v>
      </c>
      <c r="C58" s="34">
        <v>0</v>
      </c>
      <c r="D58" s="34">
        <v>0</v>
      </c>
      <c r="E58" s="34">
        <v>0</v>
      </c>
      <c r="F58" s="34">
        <v>0</v>
      </c>
      <c r="G58" s="34">
        <v>0</v>
      </c>
      <c r="H58" s="34">
        <v>0</v>
      </c>
      <c r="I58" s="34">
        <v>0</v>
      </c>
      <c r="J58" s="34">
        <v>0</v>
      </c>
      <c r="K58" s="34">
        <v>0</v>
      </c>
      <c r="L58" s="34">
        <v>0</v>
      </c>
      <c r="M58" s="34">
        <v>0</v>
      </c>
      <c r="N58" s="34">
        <v>0</v>
      </c>
      <c r="O58" s="34">
        <v>0</v>
      </c>
      <c r="P58" s="34">
        <v>0</v>
      </c>
      <c r="Q58" s="34">
        <v>0</v>
      </c>
      <c r="R58" s="34">
        <v>0</v>
      </c>
      <c r="S58" s="34">
        <v>0</v>
      </c>
      <c r="T58" s="34">
        <v>0</v>
      </c>
      <c r="U58" s="34">
        <v>0</v>
      </c>
      <c r="V58" s="34">
        <v>0</v>
      </c>
      <c r="W58" s="34">
        <v>0</v>
      </c>
      <c r="X58" s="34">
        <v>0</v>
      </c>
      <c r="Y58" s="34">
        <v>0</v>
      </c>
      <c r="Z58" s="34">
        <v>0</v>
      </c>
      <c r="AA58" s="34">
        <v>0</v>
      </c>
    </row>
    <row r="59" spans="1:27" x14ac:dyDescent="0.35">
      <c r="A59" s="38" t="s">
        <v>127</v>
      </c>
      <c r="B59" s="38"/>
      <c r="C59" s="35">
        <v>143389.89026569534</v>
      </c>
      <c r="D59" s="35">
        <v>119720.39744664577</v>
      </c>
      <c r="E59" s="35">
        <v>113695.50376659095</v>
      </c>
      <c r="F59" s="35">
        <v>106141.15633493043</v>
      </c>
      <c r="G59" s="35">
        <v>100306.50436750388</v>
      </c>
      <c r="H59" s="35">
        <v>89840.548908675482</v>
      </c>
      <c r="I59" s="35">
        <v>79718.845739843615</v>
      </c>
      <c r="J59" s="35">
        <v>79385.942573457622</v>
      </c>
      <c r="K59" s="35">
        <v>68988.810336636569</v>
      </c>
      <c r="L59" s="35">
        <v>62365.502286216673</v>
      </c>
      <c r="M59" s="35">
        <v>60346.296708167225</v>
      </c>
      <c r="N59" s="35">
        <v>55794.441296670462</v>
      </c>
      <c r="O59" s="35">
        <v>55563.745496844458</v>
      </c>
      <c r="P59" s="35">
        <v>53843.503603960809</v>
      </c>
      <c r="Q59" s="35">
        <v>52694.410986180512</v>
      </c>
      <c r="R59" s="35">
        <v>49901.325564622312</v>
      </c>
      <c r="S59" s="35">
        <v>46956.27054687107</v>
      </c>
      <c r="T59" s="35">
        <v>43590.34199672073</v>
      </c>
      <c r="U59" s="35">
        <v>40802.295981336836</v>
      </c>
      <c r="V59" s="35">
        <v>39433.81044487108</v>
      </c>
      <c r="W59" s="35">
        <v>35757.027873387269</v>
      </c>
      <c r="X59" s="35">
        <v>36902.259603162922</v>
      </c>
      <c r="Y59" s="35">
        <v>32520.534050017992</v>
      </c>
      <c r="Z59" s="35">
        <v>29965.013288532282</v>
      </c>
      <c r="AA59" s="35">
        <v>27061.829991232404</v>
      </c>
    </row>
    <row r="61" spans="1:27" x14ac:dyDescent="0.35">
      <c r="A61" s="19" t="s">
        <v>117</v>
      </c>
      <c r="B61" s="19" t="s">
        <v>118</v>
      </c>
      <c r="C61" s="19" t="s">
        <v>75</v>
      </c>
      <c r="D61" s="19" t="s">
        <v>82</v>
      </c>
      <c r="E61" s="19" t="s">
        <v>83</v>
      </c>
      <c r="F61" s="19" t="s">
        <v>84</v>
      </c>
      <c r="G61" s="19" t="s">
        <v>85</v>
      </c>
      <c r="H61" s="19" t="s">
        <v>86</v>
      </c>
      <c r="I61" s="19" t="s">
        <v>87</v>
      </c>
      <c r="J61" s="19" t="s">
        <v>88</v>
      </c>
      <c r="K61" s="19" t="s">
        <v>89</v>
      </c>
      <c r="L61" s="19" t="s">
        <v>90</v>
      </c>
      <c r="M61" s="19" t="s">
        <v>91</v>
      </c>
      <c r="N61" s="19" t="s">
        <v>92</v>
      </c>
      <c r="O61" s="19" t="s">
        <v>93</v>
      </c>
      <c r="P61" s="19" t="s">
        <v>94</v>
      </c>
      <c r="Q61" s="19" t="s">
        <v>95</v>
      </c>
      <c r="R61" s="19" t="s">
        <v>96</v>
      </c>
      <c r="S61" s="19" t="s">
        <v>97</v>
      </c>
      <c r="T61" s="19" t="s">
        <v>98</v>
      </c>
      <c r="U61" s="19" t="s">
        <v>99</v>
      </c>
      <c r="V61" s="19" t="s">
        <v>100</v>
      </c>
      <c r="W61" s="19" t="s">
        <v>101</v>
      </c>
      <c r="X61" s="19" t="s">
        <v>102</v>
      </c>
      <c r="Y61" s="19" t="s">
        <v>103</v>
      </c>
      <c r="Z61" s="19" t="s">
        <v>104</v>
      </c>
      <c r="AA61" s="19" t="s">
        <v>105</v>
      </c>
    </row>
    <row r="62" spans="1:27" x14ac:dyDescent="0.35">
      <c r="A62" s="31" t="s">
        <v>122</v>
      </c>
      <c r="B62" s="31" t="s">
        <v>60</v>
      </c>
      <c r="C62" s="34">
        <v>0</v>
      </c>
      <c r="D62" s="34">
        <v>0</v>
      </c>
      <c r="E62" s="34">
        <v>0</v>
      </c>
      <c r="F62" s="34">
        <v>0</v>
      </c>
      <c r="G62" s="34">
        <v>0</v>
      </c>
      <c r="H62" s="34">
        <v>0</v>
      </c>
      <c r="I62" s="34">
        <v>0</v>
      </c>
      <c r="J62" s="34">
        <v>0</v>
      </c>
      <c r="K62" s="34">
        <v>0</v>
      </c>
      <c r="L62" s="34">
        <v>0</v>
      </c>
      <c r="M62" s="34">
        <v>0</v>
      </c>
      <c r="N62" s="34">
        <v>0</v>
      </c>
      <c r="O62" s="34">
        <v>0</v>
      </c>
      <c r="P62" s="34">
        <v>0</v>
      </c>
      <c r="Q62" s="34">
        <v>0</v>
      </c>
      <c r="R62" s="34">
        <v>0</v>
      </c>
      <c r="S62" s="34">
        <v>0</v>
      </c>
      <c r="T62" s="34">
        <v>0</v>
      </c>
      <c r="U62" s="34">
        <v>0</v>
      </c>
      <c r="V62" s="34">
        <v>0</v>
      </c>
      <c r="W62" s="34">
        <v>0</v>
      </c>
      <c r="X62" s="34">
        <v>0</v>
      </c>
      <c r="Y62" s="34">
        <v>0</v>
      </c>
      <c r="Z62" s="34">
        <v>0</v>
      </c>
      <c r="AA62" s="34">
        <v>0</v>
      </c>
    </row>
    <row r="63" spans="1:27" x14ac:dyDescent="0.35">
      <c r="A63" s="31" t="s">
        <v>122</v>
      </c>
      <c r="B63" s="31" t="s">
        <v>68</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34">
        <v>0</v>
      </c>
      <c r="X63" s="34">
        <v>0</v>
      </c>
      <c r="Y63" s="34">
        <v>0</v>
      </c>
      <c r="Z63" s="34">
        <v>0</v>
      </c>
      <c r="AA63" s="34">
        <v>0</v>
      </c>
    </row>
    <row r="64" spans="1:27" x14ac:dyDescent="0.35">
      <c r="A64" s="31" t="s">
        <v>122</v>
      </c>
      <c r="B64" s="31" t="s">
        <v>18</v>
      </c>
      <c r="C64" s="34">
        <v>25574.335500000001</v>
      </c>
      <c r="D64" s="34">
        <v>14900.674438456999</v>
      </c>
      <c r="E64" s="34">
        <v>11449.996844774001</v>
      </c>
      <c r="F64" s="34">
        <v>9452.2546784739989</v>
      </c>
      <c r="G64" s="34">
        <v>8237.7374842520003</v>
      </c>
      <c r="H64" s="34">
        <v>3261.5083320510003</v>
      </c>
      <c r="I64" s="34">
        <v>3093.9650638809999</v>
      </c>
      <c r="J64" s="34">
        <v>2088.7324786559998</v>
      </c>
      <c r="K64" s="34">
        <v>2091.0316564949999</v>
      </c>
      <c r="L64" s="34">
        <v>3141.587162674</v>
      </c>
      <c r="M64" s="34">
        <v>1821.1730292479999</v>
      </c>
      <c r="N64" s="34">
        <v>3064.3927437530001</v>
      </c>
      <c r="O64" s="34">
        <v>3600.043382676</v>
      </c>
      <c r="P64" s="34">
        <v>3252.6245152329998</v>
      </c>
      <c r="Q64" s="34">
        <v>1566.611274226</v>
      </c>
      <c r="R64" s="34">
        <v>1308.8775674169999</v>
      </c>
      <c r="S64" s="34">
        <v>8.4870579999999987E-3</v>
      </c>
      <c r="T64" s="34">
        <v>8.0674010000000001E-3</v>
      </c>
      <c r="U64" s="34">
        <v>7.8640229999999891E-3</v>
      </c>
      <c r="V64" s="34">
        <v>7.3098902999999904E-3</v>
      </c>
      <c r="W64" s="34">
        <v>7.4810039999999899E-3</v>
      </c>
      <c r="X64" s="34">
        <v>7.4816550000000002E-3</v>
      </c>
      <c r="Y64" s="34">
        <v>7.4196919999999899E-3</v>
      </c>
      <c r="Z64" s="34">
        <v>6.7167630000000006E-3</v>
      </c>
      <c r="AA64" s="34">
        <v>6.2280063999999996E-3</v>
      </c>
    </row>
    <row r="65" spans="1:27" x14ac:dyDescent="0.35">
      <c r="A65" s="31" t="s">
        <v>122</v>
      </c>
      <c r="B65" s="31" t="s">
        <v>30</v>
      </c>
      <c r="C65" s="34">
        <v>1803.4186430000002</v>
      </c>
      <c r="D65" s="34">
        <v>1436.8235</v>
      </c>
      <c r="E65" s="34">
        <v>1445.3963999999999</v>
      </c>
      <c r="F65" s="34">
        <v>146.73455999999999</v>
      </c>
      <c r="G65" s="34">
        <v>136.88739999999999</v>
      </c>
      <c r="H65" s="34">
        <v>127.66117999999999</v>
      </c>
      <c r="I65" s="34">
        <v>121.88894999999999</v>
      </c>
      <c r="J65" s="34">
        <v>116.22503</v>
      </c>
      <c r="K65" s="34">
        <v>108.41583</v>
      </c>
      <c r="L65" s="34">
        <v>101.97789999999999</v>
      </c>
      <c r="M65" s="34">
        <v>98.467780000000005</v>
      </c>
      <c r="N65" s="34">
        <v>90.090210000000013</v>
      </c>
      <c r="O65" s="34">
        <v>87.917484000000002</v>
      </c>
      <c r="P65" s="34">
        <v>82.061119999999988</v>
      </c>
      <c r="Q65" s="34">
        <v>0</v>
      </c>
      <c r="R65" s="34">
        <v>0</v>
      </c>
      <c r="S65" s="34">
        <v>0</v>
      </c>
      <c r="T65" s="34">
        <v>0</v>
      </c>
      <c r="U65" s="34">
        <v>0</v>
      </c>
      <c r="V65" s="34">
        <v>0</v>
      </c>
      <c r="W65" s="34">
        <v>0</v>
      </c>
      <c r="X65" s="34">
        <v>0</v>
      </c>
      <c r="Y65" s="34">
        <v>0</v>
      </c>
      <c r="Z65" s="34">
        <v>0</v>
      </c>
      <c r="AA65" s="34">
        <v>0</v>
      </c>
    </row>
    <row r="66" spans="1:27" x14ac:dyDescent="0.35">
      <c r="A66" s="31" t="s">
        <v>122</v>
      </c>
      <c r="B66" s="31" t="s">
        <v>63</v>
      </c>
      <c r="C66" s="34">
        <v>6622.0974060467997</v>
      </c>
      <c r="D66" s="34">
        <v>3266.8317519792399</v>
      </c>
      <c r="E66" s="34">
        <v>4324.6877133586404</v>
      </c>
      <c r="F66" s="34">
        <v>3023.7956315303304</v>
      </c>
      <c r="G66" s="34">
        <v>2126.5759586710005</v>
      </c>
      <c r="H66" s="34">
        <v>619.73268965986983</v>
      </c>
      <c r="I66" s="34">
        <v>439.63655030364998</v>
      </c>
      <c r="J66" s="34">
        <v>200.05776220033002</v>
      </c>
      <c r="K66" s="34">
        <v>10.680556429380001</v>
      </c>
      <c r="L66" s="34">
        <v>630.51895121866994</v>
      </c>
      <c r="M66" s="34">
        <v>335.34811611825995</v>
      </c>
      <c r="N66" s="34">
        <v>861.42821328082994</v>
      </c>
      <c r="O66" s="34">
        <v>965.80772951283006</v>
      </c>
      <c r="P66" s="34">
        <v>1024.16914602105</v>
      </c>
      <c r="Q66" s="34">
        <v>537.63939858219999</v>
      </c>
      <c r="R66" s="34">
        <v>439.9953790308499</v>
      </c>
      <c r="S66" s="34">
        <v>901.19688656706001</v>
      </c>
      <c r="T66" s="34">
        <v>895.41130257865007</v>
      </c>
      <c r="U66" s="34">
        <v>1188.7175140643997</v>
      </c>
      <c r="V66" s="34">
        <v>1115.4879299546001</v>
      </c>
      <c r="W66" s="34">
        <v>1241.4977309011401</v>
      </c>
      <c r="X66" s="34">
        <v>995.81846338956996</v>
      </c>
      <c r="Y66" s="34">
        <v>1409.8914911335501</v>
      </c>
      <c r="Z66" s="34">
        <v>11.158607491000001</v>
      </c>
      <c r="AA66" s="34">
        <v>3.4465890610000001</v>
      </c>
    </row>
    <row r="67" spans="1:27" x14ac:dyDescent="0.35">
      <c r="A67" s="31" t="s">
        <v>122</v>
      </c>
      <c r="B67" s="31" t="s">
        <v>62</v>
      </c>
      <c r="C67" s="34">
        <v>0</v>
      </c>
      <c r="D67" s="34">
        <v>0</v>
      </c>
      <c r="E67" s="34">
        <v>0</v>
      </c>
      <c r="F67" s="34">
        <v>0</v>
      </c>
      <c r="G67" s="34">
        <v>0</v>
      </c>
      <c r="H67" s="34">
        <v>0</v>
      </c>
      <c r="I67" s="34">
        <v>0</v>
      </c>
      <c r="J67" s="34">
        <v>0</v>
      </c>
      <c r="K67" s="34">
        <v>0</v>
      </c>
      <c r="L67" s="34">
        <v>0</v>
      </c>
      <c r="M67" s="34">
        <v>0</v>
      </c>
      <c r="N67" s="34">
        <v>0</v>
      </c>
      <c r="O67" s="34">
        <v>0</v>
      </c>
      <c r="P67" s="34">
        <v>0</v>
      </c>
      <c r="Q67" s="34">
        <v>0</v>
      </c>
      <c r="R67" s="34">
        <v>0</v>
      </c>
      <c r="S67" s="34">
        <v>0</v>
      </c>
      <c r="T67" s="34">
        <v>0</v>
      </c>
      <c r="U67" s="34">
        <v>0</v>
      </c>
      <c r="V67" s="34">
        <v>0</v>
      </c>
      <c r="W67" s="34">
        <v>0</v>
      </c>
      <c r="X67" s="34">
        <v>0</v>
      </c>
      <c r="Y67" s="34">
        <v>0</v>
      </c>
      <c r="Z67" s="34">
        <v>0</v>
      </c>
      <c r="AA67" s="34">
        <v>0</v>
      </c>
    </row>
    <row r="68" spans="1:27" x14ac:dyDescent="0.35">
      <c r="A68" s="31" t="s">
        <v>122</v>
      </c>
      <c r="B68" s="31" t="s">
        <v>66</v>
      </c>
      <c r="C68" s="34">
        <v>15543.033729999999</v>
      </c>
      <c r="D68" s="34">
        <v>19778.952754706097</v>
      </c>
      <c r="E68" s="34">
        <v>17578.053706665502</v>
      </c>
      <c r="F68" s="34">
        <v>19060.290986960008</v>
      </c>
      <c r="G68" s="34">
        <v>16867.351769224897</v>
      </c>
      <c r="H68" s="34">
        <v>17569.122706162005</v>
      </c>
      <c r="I68" s="34">
        <v>16099.487148865001</v>
      </c>
      <c r="J68" s="34">
        <v>16191.665300967801</v>
      </c>
      <c r="K68" s="34">
        <v>16857.756048988005</v>
      </c>
      <c r="L68" s="34">
        <v>15852.26334791</v>
      </c>
      <c r="M68" s="34">
        <v>15048.043154017298</v>
      </c>
      <c r="N68" s="34">
        <v>13068.7973175555</v>
      </c>
      <c r="O68" s="34">
        <v>12298.576716666999</v>
      </c>
      <c r="P68" s="34">
        <v>10906.387972594999</v>
      </c>
      <c r="Q68" s="34">
        <v>11750.582346560004</v>
      </c>
      <c r="R68" s="34">
        <v>10756.214771304698</v>
      </c>
      <c r="S68" s="34">
        <v>10990.561566052002</v>
      </c>
      <c r="T68" s="34">
        <v>10892.853723941604</v>
      </c>
      <c r="U68" s="34">
        <v>9318.5758378790015</v>
      </c>
      <c r="V68" s="34">
        <v>8598.8117440240021</v>
      </c>
      <c r="W68" s="34">
        <v>7754.0080920178998</v>
      </c>
      <c r="X68" s="34">
        <v>7485.5399866991984</v>
      </c>
      <c r="Y68" s="34">
        <v>6461.1321497870022</v>
      </c>
      <c r="Z68" s="34">
        <v>6719.5599230524003</v>
      </c>
      <c r="AA68" s="34">
        <v>6325.2171938620004</v>
      </c>
    </row>
    <row r="69" spans="1:27" x14ac:dyDescent="0.35">
      <c r="A69" s="31" t="s">
        <v>122</v>
      </c>
      <c r="B69" s="31" t="s">
        <v>65</v>
      </c>
      <c r="C69" s="34">
        <v>0.89106154405729998</v>
      </c>
      <c r="D69" s="34">
        <v>0.84618921475949915</v>
      </c>
      <c r="E69" s="34">
        <v>0.81105830069980001</v>
      </c>
      <c r="F69" s="34">
        <v>0.72875798592219976</v>
      </c>
      <c r="G69" s="34">
        <v>0.67038961740163983</v>
      </c>
      <c r="H69" s="34">
        <v>1.4838873544067002</v>
      </c>
      <c r="I69" s="34">
        <v>2.3052467935416003</v>
      </c>
      <c r="J69" s="34">
        <v>2.0047108990203997</v>
      </c>
      <c r="K69" s="34">
        <v>1.97889497773839</v>
      </c>
      <c r="L69" s="34">
        <v>1.9085092537471999</v>
      </c>
      <c r="M69" s="34">
        <v>1.8240895772588999</v>
      </c>
      <c r="N69" s="34">
        <v>1.7365951602748981</v>
      </c>
      <c r="O69" s="34">
        <v>1.5698391136693002</v>
      </c>
      <c r="P69" s="34">
        <v>1.4398861667787999</v>
      </c>
      <c r="Q69" s="34">
        <v>1.4119443926886002</v>
      </c>
      <c r="R69" s="34">
        <v>1.3701753757966</v>
      </c>
      <c r="S69" s="34">
        <v>1.182824328588199</v>
      </c>
      <c r="T69" s="34">
        <v>1.1646561810254998</v>
      </c>
      <c r="U69" s="34">
        <v>1.1089395533654991</v>
      </c>
      <c r="V69" s="34">
        <v>1.0472800341401998</v>
      </c>
      <c r="W69" s="34">
        <v>1.0049628056939</v>
      </c>
      <c r="X69" s="34">
        <v>1.2760115244091002</v>
      </c>
      <c r="Y69" s="34">
        <v>1.1255035599630998</v>
      </c>
      <c r="Z69" s="34">
        <v>0.99444164512519895</v>
      </c>
      <c r="AA69" s="34">
        <v>0.96422564596589999</v>
      </c>
    </row>
    <row r="70" spans="1:27" x14ac:dyDescent="0.35">
      <c r="A70" s="31" t="s">
        <v>122</v>
      </c>
      <c r="B70" s="31" t="s">
        <v>34</v>
      </c>
      <c r="C70" s="34">
        <v>3.2295269479999993E-2</v>
      </c>
      <c r="D70" s="34">
        <v>4.3341081493299988E-2</v>
      </c>
      <c r="E70" s="34">
        <v>4.3205849834500001E-2</v>
      </c>
      <c r="F70" s="34">
        <v>4.363120284499989E-2</v>
      </c>
      <c r="G70" s="34">
        <v>3.7405479181399998E-2</v>
      </c>
      <c r="H70" s="34">
        <v>1.4832984796999999</v>
      </c>
      <c r="I70" s="34">
        <v>1.5124089005999901</v>
      </c>
      <c r="J70" s="34">
        <v>1.4792396411999997</v>
      </c>
      <c r="K70" s="34">
        <v>1.3634278594</v>
      </c>
      <c r="L70" s="34">
        <v>1.2484769251000001</v>
      </c>
      <c r="M70" s="34">
        <v>1.0610816713</v>
      </c>
      <c r="N70" s="34">
        <v>1.1076959619000002</v>
      </c>
      <c r="O70" s="34">
        <v>0.98754560730000007</v>
      </c>
      <c r="P70" s="34">
        <v>0.91121011549999986</v>
      </c>
      <c r="Q70" s="34">
        <v>0.95874801109999996</v>
      </c>
      <c r="R70" s="34">
        <v>0.94480476359999988</v>
      </c>
      <c r="S70" s="34">
        <v>0.87983974350000005</v>
      </c>
      <c r="T70" s="34">
        <v>0.78917659929999995</v>
      </c>
      <c r="U70" s="34">
        <v>0.77349371600000005</v>
      </c>
      <c r="V70" s="34">
        <v>0.64318266589999995</v>
      </c>
      <c r="W70" s="34">
        <v>0.6815460149</v>
      </c>
      <c r="X70" s="34">
        <v>0.6350528205999999</v>
      </c>
      <c r="Y70" s="34">
        <v>0.5764355068</v>
      </c>
      <c r="Z70" s="34">
        <v>0.54538248489999996</v>
      </c>
      <c r="AA70" s="34">
        <v>0.55371272799999993</v>
      </c>
    </row>
    <row r="71" spans="1:27" x14ac:dyDescent="0.35">
      <c r="A71" s="31" t="s">
        <v>122</v>
      </c>
      <c r="B71" s="31" t="s">
        <v>70</v>
      </c>
      <c r="C71" s="34">
        <v>0</v>
      </c>
      <c r="D71" s="34">
        <v>0</v>
      </c>
      <c r="E71" s="34">
        <v>0</v>
      </c>
      <c r="F71" s="34">
        <v>9.0685430000000006E-6</v>
      </c>
      <c r="G71" s="34">
        <v>9.1476950000000002E-6</v>
      </c>
      <c r="H71" s="34">
        <v>1.0526146E-5</v>
      </c>
      <c r="I71" s="34">
        <v>1.2724775E-5</v>
      </c>
      <c r="J71" s="34">
        <v>1.2247822E-5</v>
      </c>
      <c r="K71" s="34">
        <v>1.3559638E-5</v>
      </c>
      <c r="L71" s="34">
        <v>1.3884136E-5</v>
      </c>
      <c r="M71" s="34">
        <v>1.4437722000000001E-5</v>
      </c>
      <c r="N71" s="34">
        <v>1.7987344E-5</v>
      </c>
      <c r="O71" s="34">
        <v>1.6170211E-5</v>
      </c>
      <c r="P71" s="34">
        <v>1.6161927999999998E-5</v>
      </c>
      <c r="Q71" s="34">
        <v>1.6463827E-5</v>
      </c>
      <c r="R71" s="34">
        <v>1.55969419999999E-5</v>
      </c>
      <c r="S71" s="34">
        <v>1.6311036000000002E-5</v>
      </c>
      <c r="T71" s="34">
        <v>1.5845350000000002E-5</v>
      </c>
      <c r="U71" s="34">
        <v>1.5540486999999999E-5</v>
      </c>
      <c r="V71" s="34">
        <v>1.5923612000000001E-5</v>
      </c>
      <c r="W71" s="34">
        <v>1.912281E-5</v>
      </c>
      <c r="X71" s="34">
        <v>2.5686536000000001E-5</v>
      </c>
      <c r="Y71" s="34">
        <v>2.4029852999999898E-5</v>
      </c>
      <c r="Z71" s="34">
        <v>2.7171919999999998E-5</v>
      </c>
      <c r="AA71" s="34">
        <v>2.5604871999999999E-5</v>
      </c>
    </row>
    <row r="72" spans="1:27" x14ac:dyDescent="0.35">
      <c r="A72" s="31" t="s">
        <v>122</v>
      </c>
      <c r="B72" s="31" t="s">
        <v>52</v>
      </c>
      <c r="C72" s="34">
        <v>0</v>
      </c>
      <c r="D72" s="34">
        <v>0</v>
      </c>
      <c r="E72" s="34">
        <v>0</v>
      </c>
      <c r="F72" s="34">
        <v>0</v>
      </c>
      <c r="G72" s="34">
        <v>0</v>
      </c>
      <c r="H72" s="34">
        <v>0</v>
      </c>
      <c r="I72" s="34">
        <v>0</v>
      </c>
      <c r="J72" s="34">
        <v>0</v>
      </c>
      <c r="K72" s="34">
        <v>0</v>
      </c>
      <c r="L72" s="34">
        <v>0</v>
      </c>
      <c r="M72" s="34">
        <v>0</v>
      </c>
      <c r="N72" s="34">
        <v>0</v>
      </c>
      <c r="O72" s="34">
        <v>0</v>
      </c>
      <c r="P72" s="34">
        <v>0</v>
      </c>
      <c r="Q72" s="34">
        <v>0</v>
      </c>
      <c r="R72" s="34">
        <v>0</v>
      </c>
      <c r="S72" s="34">
        <v>0</v>
      </c>
      <c r="T72" s="34">
        <v>0</v>
      </c>
      <c r="U72" s="34">
        <v>0</v>
      </c>
      <c r="V72" s="34">
        <v>0</v>
      </c>
      <c r="W72" s="34">
        <v>0</v>
      </c>
      <c r="X72" s="34">
        <v>0</v>
      </c>
      <c r="Y72" s="34">
        <v>0</v>
      </c>
      <c r="Z72" s="34">
        <v>0</v>
      </c>
      <c r="AA72" s="34">
        <v>0</v>
      </c>
    </row>
    <row r="73" spans="1:27" x14ac:dyDescent="0.35">
      <c r="A73" s="38" t="s">
        <v>127</v>
      </c>
      <c r="B73" s="38"/>
      <c r="C73" s="35">
        <v>49543.776340590848</v>
      </c>
      <c r="D73" s="35">
        <v>39384.128634357097</v>
      </c>
      <c r="E73" s="35">
        <v>34798.945723098841</v>
      </c>
      <c r="F73" s="35">
        <v>31683.804614950259</v>
      </c>
      <c r="G73" s="35">
        <v>27369.223001765298</v>
      </c>
      <c r="H73" s="35">
        <v>21579.508795227281</v>
      </c>
      <c r="I73" s="35">
        <v>19757.282959843193</v>
      </c>
      <c r="J73" s="35">
        <v>18598.685282723152</v>
      </c>
      <c r="K73" s="35">
        <v>19069.862986890123</v>
      </c>
      <c r="L73" s="35">
        <v>19728.255871056415</v>
      </c>
      <c r="M73" s="35">
        <v>17304.856168960814</v>
      </c>
      <c r="N73" s="35">
        <v>17086.445079749603</v>
      </c>
      <c r="O73" s="35">
        <v>16953.915151969497</v>
      </c>
      <c r="P73" s="35">
        <v>15266.682640015828</v>
      </c>
      <c r="Q73" s="35">
        <v>13856.244963760893</v>
      </c>
      <c r="R73" s="35">
        <v>12506.457893128343</v>
      </c>
      <c r="S73" s="35">
        <v>11892.949764005651</v>
      </c>
      <c r="T73" s="35">
        <v>11789.437750102279</v>
      </c>
      <c r="U73" s="35">
        <v>10508.410155519767</v>
      </c>
      <c r="V73" s="35">
        <v>9715.354263903042</v>
      </c>
      <c r="W73" s="35">
        <v>8996.5182667287336</v>
      </c>
      <c r="X73" s="35">
        <v>8482.6419432681778</v>
      </c>
      <c r="Y73" s="35">
        <v>7872.1565641725156</v>
      </c>
      <c r="Z73" s="35">
        <v>6731.7196889515253</v>
      </c>
      <c r="AA73" s="35">
        <v>6329.6342365753662</v>
      </c>
    </row>
    <row r="75" spans="1:27" x14ac:dyDescent="0.35">
      <c r="A75" s="19" t="s">
        <v>117</v>
      </c>
      <c r="B75" s="19" t="s">
        <v>118</v>
      </c>
      <c r="C75" s="19" t="s">
        <v>75</v>
      </c>
      <c r="D75" s="19" t="s">
        <v>82</v>
      </c>
      <c r="E75" s="19" t="s">
        <v>83</v>
      </c>
      <c r="F75" s="19" t="s">
        <v>84</v>
      </c>
      <c r="G75" s="19" t="s">
        <v>85</v>
      </c>
      <c r="H75" s="19" t="s">
        <v>86</v>
      </c>
      <c r="I75" s="19" t="s">
        <v>87</v>
      </c>
      <c r="J75" s="19" t="s">
        <v>88</v>
      </c>
      <c r="K75" s="19" t="s">
        <v>89</v>
      </c>
      <c r="L75" s="19" t="s">
        <v>90</v>
      </c>
      <c r="M75" s="19" t="s">
        <v>91</v>
      </c>
      <c r="N75" s="19" t="s">
        <v>92</v>
      </c>
      <c r="O75" s="19" t="s">
        <v>93</v>
      </c>
      <c r="P75" s="19" t="s">
        <v>94</v>
      </c>
      <c r="Q75" s="19" t="s">
        <v>95</v>
      </c>
      <c r="R75" s="19" t="s">
        <v>96</v>
      </c>
      <c r="S75" s="19" t="s">
        <v>97</v>
      </c>
      <c r="T75" s="19" t="s">
        <v>98</v>
      </c>
      <c r="U75" s="19" t="s">
        <v>99</v>
      </c>
      <c r="V75" s="19" t="s">
        <v>100</v>
      </c>
      <c r="W75" s="19" t="s">
        <v>101</v>
      </c>
      <c r="X75" s="19" t="s">
        <v>102</v>
      </c>
      <c r="Y75" s="19" t="s">
        <v>103</v>
      </c>
      <c r="Z75" s="19" t="s">
        <v>104</v>
      </c>
      <c r="AA75" s="19" t="s">
        <v>105</v>
      </c>
    </row>
    <row r="76" spans="1:27" x14ac:dyDescent="0.35">
      <c r="A76" s="31" t="s">
        <v>123</v>
      </c>
      <c r="B76" s="31" t="s">
        <v>60</v>
      </c>
      <c r="C76" s="34">
        <v>0</v>
      </c>
      <c r="D76" s="34">
        <v>0</v>
      </c>
      <c r="E76" s="34">
        <v>0</v>
      </c>
      <c r="F76" s="34">
        <v>0</v>
      </c>
      <c r="G76" s="34">
        <v>0</v>
      </c>
      <c r="H76" s="34">
        <v>0</v>
      </c>
      <c r="I76" s="34">
        <v>0</v>
      </c>
      <c r="J76" s="34">
        <v>0</v>
      </c>
      <c r="K76" s="34">
        <v>0</v>
      </c>
      <c r="L76" s="34">
        <v>0</v>
      </c>
      <c r="M76" s="34">
        <v>0</v>
      </c>
      <c r="N76" s="34">
        <v>0</v>
      </c>
      <c r="O76" s="34">
        <v>0</v>
      </c>
      <c r="P76" s="34">
        <v>0</v>
      </c>
      <c r="Q76" s="34">
        <v>0</v>
      </c>
      <c r="R76" s="34">
        <v>0</v>
      </c>
      <c r="S76" s="34">
        <v>0</v>
      </c>
      <c r="T76" s="34">
        <v>0</v>
      </c>
      <c r="U76" s="34">
        <v>0</v>
      </c>
      <c r="V76" s="34">
        <v>0</v>
      </c>
      <c r="W76" s="34">
        <v>0</v>
      </c>
      <c r="X76" s="34">
        <v>0</v>
      </c>
      <c r="Y76" s="34">
        <v>0</v>
      </c>
      <c r="Z76" s="34">
        <v>0</v>
      </c>
      <c r="AA76" s="34">
        <v>0</v>
      </c>
    </row>
    <row r="77" spans="1:27" x14ac:dyDescent="0.35">
      <c r="A77" s="31" t="s">
        <v>123</v>
      </c>
      <c r="B77" s="31" t="s">
        <v>68</v>
      </c>
      <c r="C77" s="34">
        <v>0</v>
      </c>
      <c r="D77" s="34">
        <v>0</v>
      </c>
      <c r="E77" s="34">
        <v>0</v>
      </c>
      <c r="F77" s="34">
        <v>0</v>
      </c>
      <c r="G77" s="34">
        <v>0</v>
      </c>
      <c r="H77" s="34">
        <v>0</v>
      </c>
      <c r="I77" s="34">
        <v>0</v>
      </c>
      <c r="J77" s="34">
        <v>0</v>
      </c>
      <c r="K77" s="34">
        <v>0</v>
      </c>
      <c r="L77" s="34">
        <v>0</v>
      </c>
      <c r="M77" s="34">
        <v>0</v>
      </c>
      <c r="N77" s="34">
        <v>0</v>
      </c>
      <c r="O77" s="34">
        <v>0</v>
      </c>
      <c r="P77" s="34">
        <v>0</v>
      </c>
      <c r="Q77" s="34">
        <v>0</v>
      </c>
      <c r="R77" s="34">
        <v>0</v>
      </c>
      <c r="S77" s="34">
        <v>0</v>
      </c>
      <c r="T77" s="34">
        <v>0</v>
      </c>
      <c r="U77" s="34">
        <v>0</v>
      </c>
      <c r="V77" s="34">
        <v>0</v>
      </c>
      <c r="W77" s="34">
        <v>0</v>
      </c>
      <c r="X77" s="34">
        <v>0</v>
      </c>
      <c r="Y77" s="34">
        <v>0</v>
      </c>
      <c r="Z77" s="34">
        <v>0</v>
      </c>
      <c r="AA77" s="34">
        <v>0</v>
      </c>
    </row>
    <row r="78" spans="1:27" x14ac:dyDescent="0.35">
      <c r="A78" s="31" t="s">
        <v>123</v>
      </c>
      <c r="B78" s="31" t="s">
        <v>18</v>
      </c>
      <c r="C78" s="34">
        <v>0</v>
      </c>
      <c r="D78" s="34">
        <v>7.8513054999999991E-3</v>
      </c>
      <c r="E78" s="34">
        <v>1.0801843E-2</v>
      </c>
      <c r="F78" s="34">
        <v>1.0026702E-2</v>
      </c>
      <c r="G78" s="34">
        <v>8.3890530000000005E-3</v>
      </c>
      <c r="H78" s="34">
        <v>7.9568204999999996E-3</v>
      </c>
      <c r="I78" s="34">
        <v>7.5644149999999893E-3</v>
      </c>
      <c r="J78" s="34">
        <v>8.8286240000000002E-3</v>
      </c>
      <c r="K78" s="34">
        <v>9.0638119999999905E-3</v>
      </c>
      <c r="L78" s="34">
        <v>1.0514773E-2</v>
      </c>
      <c r="M78" s="34">
        <v>9.1716679999999905E-3</v>
      </c>
      <c r="N78" s="34">
        <v>1.0034701E-2</v>
      </c>
      <c r="O78" s="34">
        <v>9.6993039999999989E-3</v>
      </c>
      <c r="P78" s="34">
        <v>8.5801639999999995E-3</v>
      </c>
      <c r="Q78" s="34">
        <v>7.7908949999999999E-3</v>
      </c>
      <c r="R78" s="34">
        <v>7.329281E-3</v>
      </c>
      <c r="S78" s="34">
        <v>7.2189189999999999E-3</v>
      </c>
      <c r="T78" s="34">
        <v>6.6990994999999902E-3</v>
      </c>
      <c r="U78" s="34">
        <v>6.9656949999999905E-3</v>
      </c>
      <c r="V78" s="34">
        <v>6.3086033E-3</v>
      </c>
      <c r="W78" s="34">
        <v>6.1242603999999996E-3</v>
      </c>
      <c r="X78" s="34">
        <v>5.9165583000000002E-3</v>
      </c>
      <c r="Y78" s="34">
        <v>5.7661049999999997E-3</v>
      </c>
      <c r="Z78" s="34">
        <v>5.3450369999999995E-3</v>
      </c>
      <c r="AA78" s="34">
        <v>5.0154804999999998E-3</v>
      </c>
    </row>
    <row r="79" spans="1:27" x14ac:dyDescent="0.35">
      <c r="A79" s="31" t="s">
        <v>123</v>
      </c>
      <c r="B79" s="31" t="s">
        <v>30</v>
      </c>
      <c r="C79" s="34">
        <v>0</v>
      </c>
      <c r="D79" s="34">
        <v>0</v>
      </c>
      <c r="E79" s="34">
        <v>0</v>
      </c>
      <c r="F79" s="34">
        <v>0</v>
      </c>
      <c r="G79" s="34">
        <v>0</v>
      </c>
      <c r="H79" s="34">
        <v>0</v>
      </c>
      <c r="I79" s="34">
        <v>0</v>
      </c>
      <c r="J79" s="34">
        <v>0</v>
      </c>
      <c r="K79" s="34">
        <v>0</v>
      </c>
      <c r="L79" s="34">
        <v>0</v>
      </c>
      <c r="M79" s="34">
        <v>0</v>
      </c>
      <c r="N79" s="34">
        <v>0</v>
      </c>
      <c r="O79" s="34">
        <v>0</v>
      </c>
      <c r="P79" s="34">
        <v>0</v>
      </c>
      <c r="Q79" s="34">
        <v>0</v>
      </c>
      <c r="R79" s="34">
        <v>0</v>
      </c>
      <c r="S79" s="34">
        <v>0</v>
      </c>
      <c r="T79" s="34">
        <v>0</v>
      </c>
      <c r="U79" s="34">
        <v>0</v>
      </c>
      <c r="V79" s="34">
        <v>0</v>
      </c>
      <c r="W79" s="34">
        <v>0</v>
      </c>
      <c r="X79" s="34">
        <v>0</v>
      </c>
      <c r="Y79" s="34">
        <v>0</v>
      </c>
      <c r="Z79" s="34">
        <v>0</v>
      </c>
      <c r="AA79" s="34">
        <v>0</v>
      </c>
    </row>
    <row r="80" spans="1:27" x14ac:dyDescent="0.35">
      <c r="A80" s="31" t="s">
        <v>123</v>
      </c>
      <c r="B80" s="31" t="s">
        <v>63</v>
      </c>
      <c r="C80" s="34">
        <v>2.4863036300000002E-2</v>
      </c>
      <c r="D80" s="34">
        <v>8.473366999999999E-3</v>
      </c>
      <c r="E80" s="34">
        <v>1.349323629999998E-2</v>
      </c>
      <c r="F80" s="34">
        <v>1.2123317099999991E-2</v>
      </c>
      <c r="G80" s="34">
        <v>7.5537740000000001E-3</v>
      </c>
      <c r="H80" s="34">
        <v>7.2495066999999991E-3</v>
      </c>
      <c r="I80" s="34">
        <v>7.0233687999999997E-3</v>
      </c>
      <c r="J80" s="34">
        <v>8.8558830999999998E-3</v>
      </c>
      <c r="K80" s="34">
        <v>8.8748935000000015E-3</v>
      </c>
      <c r="L80" s="34">
        <v>1.1111795900000001E-2</v>
      </c>
      <c r="M80" s="34">
        <v>8.4060942000000003E-3</v>
      </c>
      <c r="N80" s="34">
        <v>1.0872005899999999E-2</v>
      </c>
      <c r="O80" s="34">
        <v>1.15071002E-2</v>
      </c>
      <c r="P80" s="34">
        <v>9.1031191000000011E-3</v>
      </c>
      <c r="Q80" s="34">
        <v>3.3926543759999999</v>
      </c>
      <c r="R80" s="34">
        <v>0.5629822458</v>
      </c>
      <c r="S80" s="34">
        <v>7.2368383893999999</v>
      </c>
      <c r="T80" s="34">
        <v>2.90781555209999</v>
      </c>
      <c r="U80" s="34">
        <v>17.6785167620999</v>
      </c>
      <c r="V80" s="34">
        <v>19.479243541999999</v>
      </c>
      <c r="W80" s="34">
        <v>32.730415278400002</v>
      </c>
      <c r="X80" s="34">
        <v>19.9026954403</v>
      </c>
      <c r="Y80" s="34">
        <v>64.6726209264</v>
      </c>
      <c r="Z80" s="34">
        <v>52.062239392499997</v>
      </c>
      <c r="AA80" s="34">
        <v>37.729191779600001</v>
      </c>
    </row>
    <row r="81" spans="1:27" x14ac:dyDescent="0.35">
      <c r="A81" s="31" t="s">
        <v>123</v>
      </c>
      <c r="B81" s="31" t="s">
        <v>62</v>
      </c>
      <c r="C81" s="34">
        <v>47453.085288000002</v>
      </c>
      <c r="D81" s="34">
        <v>67589.429025000005</v>
      </c>
      <c r="E81" s="34">
        <v>47564.372022000003</v>
      </c>
      <c r="F81" s="34">
        <v>45793.602670999993</v>
      </c>
      <c r="G81" s="34">
        <v>51727.047524000001</v>
      </c>
      <c r="H81" s="34">
        <v>44449.753782999993</v>
      </c>
      <c r="I81" s="34">
        <v>42266.005662999996</v>
      </c>
      <c r="J81" s="34">
        <v>44086.979390000008</v>
      </c>
      <c r="K81" s="34">
        <v>37132.561689999995</v>
      </c>
      <c r="L81" s="34">
        <v>28113.082810000007</v>
      </c>
      <c r="M81" s="34">
        <v>40328.644769999999</v>
      </c>
      <c r="N81" s="34">
        <v>28041.665489999999</v>
      </c>
      <c r="O81" s="34">
        <v>27151.855399999997</v>
      </c>
      <c r="P81" s="34">
        <v>30662.222429999998</v>
      </c>
      <c r="Q81" s="34">
        <v>26492.701420000001</v>
      </c>
      <c r="R81" s="34">
        <v>24894.424310000006</v>
      </c>
      <c r="S81" s="34">
        <v>26155.732040000006</v>
      </c>
      <c r="T81" s="34">
        <v>21990.159409999997</v>
      </c>
      <c r="U81" s="34">
        <v>16788.698529999998</v>
      </c>
      <c r="V81" s="34">
        <v>23726.649960000006</v>
      </c>
      <c r="W81" s="34">
        <v>16641.169670000003</v>
      </c>
      <c r="X81" s="34">
        <v>16082.471289999999</v>
      </c>
      <c r="Y81" s="34">
        <v>18298.291989999998</v>
      </c>
      <c r="Z81" s="34">
        <v>15648.851700000003</v>
      </c>
      <c r="AA81" s="34">
        <v>14785.18123</v>
      </c>
    </row>
    <row r="82" spans="1:27" x14ac:dyDescent="0.35">
      <c r="A82" s="31" t="s">
        <v>123</v>
      </c>
      <c r="B82" s="31" t="s">
        <v>66</v>
      </c>
      <c r="C82" s="34">
        <v>4470.3156000000008</v>
      </c>
      <c r="D82" s="34">
        <v>6227.4646905889995</v>
      </c>
      <c r="E82" s="34">
        <v>9868.9960739500002</v>
      </c>
      <c r="F82" s="34">
        <v>9278.6162951909992</v>
      </c>
      <c r="G82" s="34">
        <v>7656.2750269140006</v>
      </c>
      <c r="H82" s="34">
        <v>8096.465226502999</v>
      </c>
      <c r="I82" s="34">
        <v>7498.7064277139998</v>
      </c>
      <c r="J82" s="34">
        <v>10041.763995264999</v>
      </c>
      <c r="K82" s="34">
        <v>10656.84965704</v>
      </c>
      <c r="L82" s="34">
        <v>11643.520537935998</v>
      </c>
      <c r="M82" s="34">
        <v>11315.503447635001</v>
      </c>
      <c r="N82" s="34">
        <v>10999.43029319</v>
      </c>
      <c r="O82" s="34">
        <v>10804.472132880001</v>
      </c>
      <c r="P82" s="34">
        <v>10908.202096455001</v>
      </c>
      <c r="Q82" s="34">
        <v>10943.258436425</v>
      </c>
      <c r="R82" s="34">
        <v>10726.946644090001</v>
      </c>
      <c r="S82" s="34">
        <v>9110.117234243</v>
      </c>
      <c r="T82" s="34">
        <v>8583.115467906</v>
      </c>
      <c r="U82" s="34">
        <v>7713.7119148859992</v>
      </c>
      <c r="V82" s="34">
        <v>6876.3429573739986</v>
      </c>
      <c r="W82" s="34">
        <v>7051.2733113130007</v>
      </c>
      <c r="X82" s="34">
        <v>6404.2560157469998</v>
      </c>
      <c r="Y82" s="34">
        <v>6501.3761715639994</v>
      </c>
      <c r="Z82" s="34">
        <v>5764.7580351899996</v>
      </c>
      <c r="AA82" s="34">
        <v>6072.8590260060009</v>
      </c>
    </row>
    <row r="83" spans="1:27" x14ac:dyDescent="0.35">
      <c r="A83" s="31" t="s">
        <v>123</v>
      </c>
      <c r="B83" s="31" t="s">
        <v>65</v>
      </c>
      <c r="C83" s="34">
        <v>1.2770231E-6</v>
      </c>
      <c r="D83" s="34">
        <v>7.1957349999999997E-7</v>
      </c>
      <c r="E83" s="34">
        <v>9.7607600000000004E-7</v>
      </c>
      <c r="F83" s="34">
        <v>9.2158599999999993E-7</v>
      </c>
      <c r="G83" s="34">
        <v>5.4624249999999996E-7</v>
      </c>
      <c r="H83" s="34">
        <v>4.9000449999999994E-6</v>
      </c>
      <c r="I83" s="34">
        <v>4.6181707000000001E-6</v>
      </c>
      <c r="J83" s="34">
        <v>5.1555614999999999E-6</v>
      </c>
      <c r="K83" s="34">
        <v>5.1994477000000004E-6</v>
      </c>
      <c r="L83" s="34">
        <v>4.9594775999999998E-6</v>
      </c>
      <c r="M83" s="34">
        <v>4.2135530000000004E-6</v>
      </c>
      <c r="N83" s="34">
        <v>7.0879369999999996E-5</v>
      </c>
      <c r="O83" s="34">
        <v>6.8423949999999991E-5</v>
      </c>
      <c r="P83" s="34">
        <v>5.8970990000000001E-5</v>
      </c>
      <c r="Q83" s="34">
        <v>5.8686442999999999E-5</v>
      </c>
      <c r="R83" s="34">
        <v>5.2837136999999997E-5</v>
      </c>
      <c r="S83" s="34">
        <v>0.10392638</v>
      </c>
      <c r="T83" s="34">
        <v>0.10419494</v>
      </c>
      <c r="U83" s="34">
        <v>9.6059140000000001E-2</v>
      </c>
      <c r="V83" s="34">
        <v>8.7986000000000009E-2</v>
      </c>
      <c r="W83" s="34">
        <v>8.4538159999999904E-2</v>
      </c>
      <c r="X83" s="34">
        <v>8.023276E-2</v>
      </c>
      <c r="Y83" s="34">
        <v>6.9831829999999998E-2</v>
      </c>
      <c r="Z83" s="34">
        <v>6.9455119999999995E-2</v>
      </c>
      <c r="AA83" s="34">
        <v>6.3229606999999896E-2</v>
      </c>
    </row>
    <row r="84" spans="1:27" x14ac:dyDescent="0.35">
      <c r="A84" s="31" t="s">
        <v>123</v>
      </c>
      <c r="B84" s="31" t="s">
        <v>34</v>
      </c>
      <c r="C84" s="34">
        <v>4.1010804000000005E-6</v>
      </c>
      <c r="D84" s="34">
        <v>7.7777380000000007E-6</v>
      </c>
      <c r="E84" s="34">
        <v>5.943171E-6</v>
      </c>
      <c r="F84" s="34">
        <v>6.0367445000000002E-6</v>
      </c>
      <c r="G84" s="34">
        <v>8.6783350000000003E-6</v>
      </c>
      <c r="H84" s="34">
        <v>3.7939236000000003E-5</v>
      </c>
      <c r="I84" s="34">
        <v>3.861196E-5</v>
      </c>
      <c r="J84" s="34">
        <v>5.8386040000000002E-5</v>
      </c>
      <c r="K84" s="34">
        <v>5.1883555999999999E-5</v>
      </c>
      <c r="L84" s="34">
        <v>4.8581249999999998E-5</v>
      </c>
      <c r="M84" s="34">
        <v>7.0580409999999993E-5</v>
      </c>
      <c r="N84" s="34">
        <v>5.0578933000000001E-5</v>
      </c>
      <c r="O84" s="34">
        <v>4.31289859999999E-5</v>
      </c>
      <c r="P84" s="34">
        <v>5.2999325000000001E-5</v>
      </c>
      <c r="Q84" s="34">
        <v>5.5379257000000003E-5</v>
      </c>
      <c r="R84" s="34">
        <v>5.2318387000000002E-5</v>
      </c>
      <c r="S84" s="34">
        <v>4.7597684000000003E-5</v>
      </c>
      <c r="T84" s="34">
        <v>4.7573045000000003E-5</v>
      </c>
      <c r="U84" s="34">
        <v>4.4324679999999998E-5</v>
      </c>
      <c r="V84" s="34">
        <v>5.4274603999999995E-5</v>
      </c>
      <c r="W84" s="34">
        <v>4.1871183E-5</v>
      </c>
      <c r="X84" s="34">
        <v>3.8186170000000002E-5</v>
      </c>
      <c r="Y84" s="34">
        <v>4.1283987000000004E-5</v>
      </c>
      <c r="Z84" s="34">
        <v>4.2994680000000002E-5</v>
      </c>
      <c r="AA84" s="34">
        <v>4.0181340000000004E-5</v>
      </c>
    </row>
    <row r="85" spans="1:27" x14ac:dyDescent="0.35">
      <c r="A85" s="31" t="s">
        <v>123</v>
      </c>
      <c r="B85" s="31" t="s">
        <v>70</v>
      </c>
      <c r="C85" s="34">
        <v>0</v>
      </c>
      <c r="D85" s="34">
        <v>0</v>
      </c>
      <c r="E85" s="34">
        <v>0</v>
      </c>
      <c r="F85" s="34">
        <v>9.3342419999999994E-6</v>
      </c>
      <c r="G85" s="34">
        <v>1.5097050000000001E-5</v>
      </c>
      <c r="H85" s="34">
        <v>1.4752382E-5</v>
      </c>
      <c r="I85" s="34">
        <v>1.498956E-5</v>
      </c>
      <c r="J85" s="34">
        <v>2.787578E-5</v>
      </c>
      <c r="K85" s="34">
        <v>3.2481062999999995E-5</v>
      </c>
      <c r="L85" s="34">
        <v>0.40676263000000001</v>
      </c>
      <c r="M85" s="34">
        <v>0.43294240000000001</v>
      </c>
      <c r="N85" s="34">
        <v>0.38762515000000003</v>
      </c>
      <c r="O85" s="34">
        <v>0.34077187999999897</v>
      </c>
      <c r="P85" s="34">
        <v>0.37212227999999997</v>
      </c>
      <c r="Q85" s="34">
        <v>0.39328502999999998</v>
      </c>
      <c r="R85" s="34">
        <v>0.37357387999999997</v>
      </c>
      <c r="S85" s="34">
        <v>0.38155368000000001</v>
      </c>
      <c r="T85" s="34">
        <v>0.33184514999999998</v>
      </c>
      <c r="U85" s="34">
        <v>0.33429925999999999</v>
      </c>
      <c r="V85" s="34">
        <v>0.219845929999999</v>
      </c>
      <c r="W85" s="34">
        <v>0.26791942999999996</v>
      </c>
      <c r="X85" s="34">
        <v>0.25654767000000001</v>
      </c>
      <c r="Y85" s="34">
        <v>0.19248348999999998</v>
      </c>
      <c r="Z85" s="34">
        <v>0.17313928000000001</v>
      </c>
      <c r="AA85" s="34">
        <v>0.2032098</v>
      </c>
    </row>
    <row r="86" spans="1:27" x14ac:dyDescent="0.35">
      <c r="A86" s="31" t="s">
        <v>123</v>
      </c>
      <c r="B86" s="31" t="s">
        <v>52</v>
      </c>
      <c r="C86" s="34">
        <v>0</v>
      </c>
      <c r="D86" s="34">
        <v>0</v>
      </c>
      <c r="E86" s="34">
        <v>0</v>
      </c>
      <c r="F86" s="34">
        <v>0</v>
      </c>
      <c r="G86" s="34">
        <v>0</v>
      </c>
      <c r="H86" s="34">
        <v>0</v>
      </c>
      <c r="I86" s="34">
        <v>0</v>
      </c>
      <c r="J86" s="34">
        <v>0</v>
      </c>
      <c r="K86" s="34">
        <v>0</v>
      </c>
      <c r="L86" s="34">
        <v>0</v>
      </c>
      <c r="M86" s="34">
        <v>0</v>
      </c>
      <c r="N86" s="34">
        <v>0</v>
      </c>
      <c r="O86" s="34">
        <v>0</v>
      </c>
      <c r="P86" s="34">
        <v>0</v>
      </c>
      <c r="Q86" s="34">
        <v>0</v>
      </c>
      <c r="R86" s="34">
        <v>0</v>
      </c>
      <c r="S86" s="34">
        <v>0</v>
      </c>
      <c r="T86" s="34">
        <v>0</v>
      </c>
      <c r="U86" s="34">
        <v>0</v>
      </c>
      <c r="V86" s="34">
        <v>0</v>
      </c>
      <c r="W86" s="34">
        <v>0</v>
      </c>
      <c r="X86" s="34">
        <v>0</v>
      </c>
      <c r="Y86" s="34">
        <v>0</v>
      </c>
      <c r="Z86" s="34">
        <v>0</v>
      </c>
      <c r="AA86" s="34">
        <v>0</v>
      </c>
    </row>
    <row r="87" spans="1:27" x14ac:dyDescent="0.35">
      <c r="A87" s="38" t="s">
        <v>127</v>
      </c>
      <c r="B87" s="38"/>
      <c r="C87" s="35">
        <v>51923.425752313327</v>
      </c>
      <c r="D87" s="35">
        <v>73816.910040981078</v>
      </c>
      <c r="E87" s="35">
        <v>57433.392392005386</v>
      </c>
      <c r="F87" s="35">
        <v>55072.241117131678</v>
      </c>
      <c r="G87" s="35">
        <v>59383.338494287244</v>
      </c>
      <c r="H87" s="35">
        <v>52546.234220730243</v>
      </c>
      <c r="I87" s="35">
        <v>49764.726683115972</v>
      </c>
      <c r="J87" s="35">
        <v>54128.761074927665</v>
      </c>
      <c r="K87" s="35">
        <v>47789.42929094495</v>
      </c>
      <c r="L87" s="35">
        <v>39756.624979464381</v>
      </c>
      <c r="M87" s="35">
        <v>51644.165799610753</v>
      </c>
      <c r="N87" s="35">
        <v>39041.116760776269</v>
      </c>
      <c r="O87" s="35">
        <v>37956.348807708142</v>
      </c>
      <c r="P87" s="35">
        <v>41570.442268709085</v>
      </c>
      <c r="Q87" s="35">
        <v>37439.360360382438</v>
      </c>
      <c r="R87" s="35">
        <v>35621.941318453944</v>
      </c>
      <c r="S87" s="35">
        <v>35273.197257931402</v>
      </c>
      <c r="T87" s="35">
        <v>30576.293587497592</v>
      </c>
      <c r="U87" s="35">
        <v>24520.191986483096</v>
      </c>
      <c r="V87" s="35">
        <v>30622.566455519303</v>
      </c>
      <c r="W87" s="35">
        <v>23725.264059011806</v>
      </c>
      <c r="X87" s="35">
        <v>22506.716150505599</v>
      </c>
      <c r="Y87" s="35">
        <v>24864.416380425395</v>
      </c>
      <c r="Z87" s="35">
        <v>21465.746774739502</v>
      </c>
      <c r="AA87" s="35">
        <v>20895.837692873101</v>
      </c>
    </row>
    <row r="90" spans="1:27" collapsed="1" x14ac:dyDescent="0.35">
      <c r="A90" s="18" t="s">
        <v>124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x14ac:dyDescent="0.35">
      <c r="A91" s="19" t="s">
        <v>117</v>
      </c>
      <c r="B91" s="19" t="s">
        <v>118</v>
      </c>
      <c r="C91" s="19" t="s">
        <v>75</v>
      </c>
      <c r="D91" s="19" t="s">
        <v>82</v>
      </c>
      <c r="E91" s="19" t="s">
        <v>83</v>
      </c>
      <c r="F91" s="19" t="s">
        <v>84</v>
      </c>
      <c r="G91" s="19" t="s">
        <v>85</v>
      </c>
      <c r="H91" s="19" t="s">
        <v>86</v>
      </c>
      <c r="I91" s="19" t="s">
        <v>87</v>
      </c>
      <c r="J91" s="19" t="s">
        <v>88</v>
      </c>
      <c r="K91" s="19" t="s">
        <v>89</v>
      </c>
      <c r="L91" s="19" t="s">
        <v>90</v>
      </c>
      <c r="M91" s="19" t="s">
        <v>91</v>
      </c>
      <c r="N91" s="19" t="s">
        <v>92</v>
      </c>
      <c r="O91" s="19" t="s">
        <v>93</v>
      </c>
      <c r="P91" s="19" t="s">
        <v>94</v>
      </c>
      <c r="Q91" s="19" t="s">
        <v>95</v>
      </c>
      <c r="R91" s="19" t="s">
        <v>96</v>
      </c>
      <c r="S91" s="19" t="s">
        <v>97</v>
      </c>
      <c r="T91" s="19" t="s">
        <v>98</v>
      </c>
      <c r="U91" s="19" t="s">
        <v>99</v>
      </c>
      <c r="V91" s="19" t="s">
        <v>100</v>
      </c>
      <c r="W91" s="19" t="s">
        <v>101</v>
      </c>
      <c r="X91" s="19" t="s">
        <v>102</v>
      </c>
      <c r="Y91" s="19" t="s">
        <v>103</v>
      </c>
      <c r="Z91" s="19" t="s">
        <v>104</v>
      </c>
      <c r="AA91" s="19" t="s">
        <v>105</v>
      </c>
    </row>
    <row r="92" spans="1:27" x14ac:dyDescent="0.35">
      <c r="A92" s="31" t="s">
        <v>38</v>
      </c>
      <c r="B92" s="31" t="s">
        <v>67</v>
      </c>
      <c r="C92" s="37">
        <v>6.9938609529999779E-2</v>
      </c>
      <c r="D92" s="37">
        <v>0.14656661529999998</v>
      </c>
      <c r="E92" s="37">
        <v>0.15203312379999978</v>
      </c>
      <c r="F92" s="37">
        <v>0.14610124369999969</v>
      </c>
      <c r="G92" s="37">
        <v>0.13813294859999989</v>
      </c>
      <c r="H92" s="37">
        <v>0.11278939899999989</v>
      </c>
      <c r="I92" s="37">
        <v>0.11284917019999999</v>
      </c>
      <c r="J92" s="37">
        <v>0.10880691099999999</v>
      </c>
      <c r="K92" s="37">
        <v>0.10276930496</v>
      </c>
      <c r="L92" s="37">
        <v>9.38087685E-2</v>
      </c>
      <c r="M92" s="37">
        <v>8.2227591499999989E-2</v>
      </c>
      <c r="N92" s="37">
        <v>8.3308064559999992E-2</v>
      </c>
      <c r="O92" s="37">
        <v>6.2153430240000002E-2</v>
      </c>
      <c r="P92" s="37">
        <v>4.7352315599999986E-2</v>
      </c>
      <c r="Q92" s="37">
        <v>5.5403387059999885E-2</v>
      </c>
      <c r="R92" s="37">
        <v>5.3468923549999992E-2</v>
      </c>
      <c r="S92" s="37">
        <v>4.3897365729999985E-2</v>
      </c>
      <c r="T92" s="37">
        <v>4.0598517899999999E-2</v>
      </c>
      <c r="U92" s="37">
        <v>4.2250101799999891E-2</v>
      </c>
      <c r="V92" s="37">
        <v>4.1726316199999988E-2</v>
      </c>
      <c r="W92" s="37">
        <v>3.9774973299999898E-2</v>
      </c>
      <c r="X92" s="37">
        <v>3.8298110159999892E-2</v>
      </c>
      <c r="Y92" s="37">
        <v>2.9790636379999996E-2</v>
      </c>
      <c r="Z92" s="37">
        <v>3.4439098539999997E-2</v>
      </c>
      <c r="AA92" s="37">
        <v>3.2498975519999987E-2</v>
      </c>
    </row>
    <row r="93" spans="1:27" x14ac:dyDescent="0.35">
      <c r="A93" s="31" t="s">
        <v>38</v>
      </c>
      <c r="B93" s="31" t="s">
        <v>113</v>
      </c>
      <c r="C93" s="34">
        <v>661.11249199999997</v>
      </c>
      <c r="D93" s="34">
        <v>9976.9282800000001</v>
      </c>
      <c r="E93" s="34">
        <v>10930.1168</v>
      </c>
      <c r="F93" s="34">
        <v>10842.294760000001</v>
      </c>
      <c r="G93" s="34">
        <v>29281.855810000001</v>
      </c>
      <c r="H93" s="34">
        <v>38344.679799999998</v>
      </c>
      <c r="I93" s="34">
        <v>36486.742499999993</v>
      </c>
      <c r="J93" s="34">
        <v>36356.888299999999</v>
      </c>
      <c r="K93" s="34">
        <v>32755.229069999998</v>
      </c>
      <c r="L93" s="34">
        <v>29465.045160000001</v>
      </c>
      <c r="M93" s="34">
        <v>28584.310450000001</v>
      </c>
      <c r="N93" s="34">
        <v>28602.335199999998</v>
      </c>
      <c r="O93" s="34">
        <v>23523.881410000002</v>
      </c>
      <c r="P93" s="34">
        <v>22162.032760000002</v>
      </c>
      <c r="Q93" s="34">
        <v>26072.132490000004</v>
      </c>
      <c r="R93" s="34">
        <v>24843.03572</v>
      </c>
      <c r="S93" s="34">
        <v>22991.565750000002</v>
      </c>
      <c r="T93" s="34">
        <v>18996.548690000003</v>
      </c>
      <c r="U93" s="34">
        <v>18016.91287</v>
      </c>
      <c r="V93" s="34">
        <v>13831.532569999999</v>
      </c>
      <c r="W93" s="34">
        <v>15537.940444</v>
      </c>
      <c r="X93" s="34">
        <v>16177.840359999998</v>
      </c>
      <c r="Y93" s="34">
        <v>11542.378119999999</v>
      </c>
      <c r="Z93" s="34">
        <v>11204.992214000002</v>
      </c>
      <c r="AA93" s="34">
        <v>11501.600105</v>
      </c>
    </row>
    <row r="94" spans="1:27" x14ac:dyDescent="0.35">
      <c r="A94" s="31" t="s">
        <v>38</v>
      </c>
      <c r="B94" s="31" t="s">
        <v>72</v>
      </c>
      <c r="C94" s="34">
        <v>0</v>
      </c>
      <c r="D94" s="34">
        <v>0</v>
      </c>
      <c r="E94" s="34">
        <v>0</v>
      </c>
      <c r="F94" s="34">
        <v>0</v>
      </c>
      <c r="G94" s="34">
        <v>0</v>
      </c>
      <c r="H94" s="34">
        <v>0</v>
      </c>
      <c r="I94" s="34">
        <v>0</v>
      </c>
      <c r="J94" s="34">
        <v>0</v>
      </c>
      <c r="K94" s="34">
        <v>0</v>
      </c>
      <c r="L94" s="34">
        <v>0</v>
      </c>
      <c r="M94" s="34">
        <v>0</v>
      </c>
      <c r="N94" s="34">
        <v>0</v>
      </c>
      <c r="O94" s="34">
        <v>0</v>
      </c>
      <c r="P94" s="34">
        <v>0</v>
      </c>
      <c r="Q94" s="34">
        <v>0</v>
      </c>
      <c r="R94" s="34">
        <v>0</v>
      </c>
      <c r="S94" s="34">
        <v>0</v>
      </c>
      <c r="T94" s="34">
        <v>0</v>
      </c>
      <c r="U94" s="34">
        <v>0</v>
      </c>
      <c r="V94" s="34">
        <v>0</v>
      </c>
      <c r="W94" s="34">
        <v>0</v>
      </c>
      <c r="X94" s="34">
        <v>0</v>
      </c>
      <c r="Y94" s="34">
        <v>0</v>
      </c>
      <c r="Z94" s="34">
        <v>0</v>
      </c>
      <c r="AA94" s="34">
        <v>0</v>
      </c>
    </row>
    <row r="95" spans="1:27" x14ac:dyDescent="0.3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1:27" x14ac:dyDescent="0.35">
      <c r="A96" s="19" t="s">
        <v>117</v>
      </c>
      <c r="B96" s="19" t="s">
        <v>118</v>
      </c>
      <c r="C96" s="19" t="s">
        <v>75</v>
      </c>
      <c r="D96" s="19" t="s">
        <v>82</v>
      </c>
      <c r="E96" s="19" t="s">
        <v>83</v>
      </c>
      <c r="F96" s="19" t="s">
        <v>84</v>
      </c>
      <c r="G96" s="19" t="s">
        <v>85</v>
      </c>
      <c r="H96" s="19" t="s">
        <v>86</v>
      </c>
      <c r="I96" s="19" t="s">
        <v>87</v>
      </c>
      <c r="J96" s="19" t="s">
        <v>88</v>
      </c>
      <c r="K96" s="19" t="s">
        <v>89</v>
      </c>
      <c r="L96" s="19" t="s">
        <v>90</v>
      </c>
      <c r="M96" s="19" t="s">
        <v>91</v>
      </c>
      <c r="N96" s="19" t="s">
        <v>92</v>
      </c>
      <c r="O96" s="19" t="s">
        <v>93</v>
      </c>
      <c r="P96" s="19" t="s">
        <v>94</v>
      </c>
      <c r="Q96" s="19" t="s">
        <v>95</v>
      </c>
      <c r="R96" s="19" t="s">
        <v>96</v>
      </c>
      <c r="S96" s="19" t="s">
        <v>97</v>
      </c>
      <c r="T96" s="19" t="s">
        <v>98</v>
      </c>
      <c r="U96" s="19" t="s">
        <v>99</v>
      </c>
      <c r="V96" s="19" t="s">
        <v>100</v>
      </c>
      <c r="W96" s="19" t="s">
        <v>101</v>
      </c>
      <c r="X96" s="19" t="s">
        <v>102</v>
      </c>
      <c r="Y96" s="19" t="s">
        <v>103</v>
      </c>
      <c r="Z96" s="19" t="s">
        <v>104</v>
      </c>
      <c r="AA96" s="19" t="s">
        <v>105</v>
      </c>
    </row>
    <row r="97" spans="1:27" x14ac:dyDescent="0.35">
      <c r="A97" s="31" t="s">
        <v>119</v>
      </c>
      <c r="B97" s="31" t="s">
        <v>67</v>
      </c>
      <c r="C97" s="34">
        <v>0</v>
      </c>
      <c r="D97" s="34">
        <v>0</v>
      </c>
      <c r="E97" s="34">
        <v>0</v>
      </c>
      <c r="F97" s="34">
        <v>0</v>
      </c>
      <c r="G97" s="34">
        <v>0</v>
      </c>
      <c r="H97" s="34">
        <v>0</v>
      </c>
      <c r="I97" s="34">
        <v>0</v>
      </c>
      <c r="J97" s="34">
        <v>0</v>
      </c>
      <c r="K97" s="34">
        <v>0</v>
      </c>
      <c r="L97" s="34">
        <v>0</v>
      </c>
      <c r="M97" s="34">
        <v>0</v>
      </c>
      <c r="N97" s="34">
        <v>0</v>
      </c>
      <c r="O97" s="34">
        <v>0</v>
      </c>
      <c r="P97" s="34">
        <v>0</v>
      </c>
      <c r="Q97" s="34">
        <v>0</v>
      </c>
      <c r="R97" s="34">
        <v>0</v>
      </c>
      <c r="S97" s="34">
        <v>0</v>
      </c>
      <c r="T97" s="34">
        <v>0</v>
      </c>
      <c r="U97" s="34">
        <v>0</v>
      </c>
      <c r="V97" s="34">
        <v>0</v>
      </c>
      <c r="W97" s="34">
        <v>0</v>
      </c>
      <c r="X97" s="34">
        <v>0</v>
      </c>
      <c r="Y97" s="34">
        <v>0</v>
      </c>
      <c r="Z97" s="34">
        <v>0</v>
      </c>
      <c r="AA97" s="34">
        <v>0</v>
      </c>
    </row>
    <row r="98" spans="1:27" x14ac:dyDescent="0.35">
      <c r="A98" s="31" t="s">
        <v>119</v>
      </c>
      <c r="B98" s="31" t="s">
        <v>113</v>
      </c>
      <c r="C98" s="34">
        <v>408.07561200000004</v>
      </c>
      <c r="D98" s="34">
        <v>6077.8960800000004</v>
      </c>
      <c r="E98" s="34">
        <v>6569.2052999999996</v>
      </c>
      <c r="F98" s="34">
        <v>6931.32096</v>
      </c>
      <c r="G98" s="34">
        <v>25317.48401</v>
      </c>
      <c r="H98" s="34">
        <v>35450.215299999996</v>
      </c>
      <c r="I98" s="34">
        <v>33699.601299999995</v>
      </c>
      <c r="J98" s="34">
        <v>33558.355100000001</v>
      </c>
      <c r="K98" s="34">
        <v>30001.039069999999</v>
      </c>
      <c r="L98" s="34">
        <v>26609.94096</v>
      </c>
      <c r="M98" s="34">
        <v>26434.92525</v>
      </c>
      <c r="N98" s="34">
        <v>26283.751399999997</v>
      </c>
      <c r="O98" s="34">
        <v>21396.70621</v>
      </c>
      <c r="P98" s="34">
        <v>20614.943960000001</v>
      </c>
      <c r="Q98" s="34">
        <v>24320.665390000002</v>
      </c>
      <c r="R98" s="34">
        <v>23266.16892</v>
      </c>
      <c r="S98" s="34">
        <v>21751.592550000001</v>
      </c>
      <c r="T98" s="34">
        <v>18045.235390000002</v>
      </c>
      <c r="U98" s="34">
        <v>17080.702809999999</v>
      </c>
      <c r="V98" s="34">
        <v>13035.47977</v>
      </c>
      <c r="W98" s="34">
        <v>14565.551143999999</v>
      </c>
      <c r="X98" s="34">
        <v>15062.599759999999</v>
      </c>
      <c r="Y98" s="34">
        <v>10923.66302</v>
      </c>
      <c r="Z98" s="34">
        <v>10595.088654000001</v>
      </c>
      <c r="AA98" s="34">
        <v>10935.466044999999</v>
      </c>
    </row>
    <row r="99" spans="1:27" x14ac:dyDescent="0.35">
      <c r="A99" s="31" t="s">
        <v>119</v>
      </c>
      <c r="B99" s="31" t="s">
        <v>72</v>
      </c>
      <c r="C99" s="34">
        <v>0</v>
      </c>
      <c r="D99" s="34">
        <v>0</v>
      </c>
      <c r="E99" s="34">
        <v>0</v>
      </c>
      <c r="F99" s="34">
        <v>0</v>
      </c>
      <c r="G99" s="34">
        <v>0</v>
      </c>
      <c r="H99" s="34">
        <v>0</v>
      </c>
      <c r="I99" s="34">
        <v>0</v>
      </c>
      <c r="J99" s="34">
        <v>0</v>
      </c>
      <c r="K99" s="34">
        <v>0</v>
      </c>
      <c r="L99" s="34">
        <v>0</v>
      </c>
      <c r="M99" s="34">
        <v>0</v>
      </c>
      <c r="N99" s="34">
        <v>0</v>
      </c>
      <c r="O99" s="34">
        <v>0</v>
      </c>
      <c r="P99" s="34">
        <v>0</v>
      </c>
      <c r="Q99" s="34">
        <v>0</v>
      </c>
      <c r="R99" s="34">
        <v>0</v>
      </c>
      <c r="S99" s="34">
        <v>0</v>
      </c>
      <c r="T99" s="34">
        <v>0</v>
      </c>
      <c r="U99" s="34">
        <v>0</v>
      </c>
      <c r="V99" s="34">
        <v>0</v>
      </c>
      <c r="W99" s="34">
        <v>0</v>
      </c>
      <c r="X99" s="34">
        <v>0</v>
      </c>
      <c r="Y99" s="34">
        <v>0</v>
      </c>
      <c r="Z99" s="34">
        <v>0</v>
      </c>
      <c r="AA99" s="34">
        <v>0</v>
      </c>
    </row>
    <row r="100" spans="1:27" x14ac:dyDescent="0.3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1:27" x14ac:dyDescent="0.35">
      <c r="A101" s="19" t="s">
        <v>117</v>
      </c>
      <c r="B101" s="19" t="s">
        <v>118</v>
      </c>
      <c r="C101" s="19" t="s">
        <v>75</v>
      </c>
      <c r="D101" s="19" t="s">
        <v>82</v>
      </c>
      <c r="E101" s="19" t="s">
        <v>83</v>
      </c>
      <c r="F101" s="19" t="s">
        <v>84</v>
      </c>
      <c r="G101" s="19" t="s">
        <v>85</v>
      </c>
      <c r="H101" s="19" t="s">
        <v>86</v>
      </c>
      <c r="I101" s="19" t="s">
        <v>87</v>
      </c>
      <c r="J101" s="19" t="s">
        <v>88</v>
      </c>
      <c r="K101" s="19" t="s">
        <v>89</v>
      </c>
      <c r="L101" s="19" t="s">
        <v>90</v>
      </c>
      <c r="M101" s="19" t="s">
        <v>91</v>
      </c>
      <c r="N101" s="19" t="s">
        <v>92</v>
      </c>
      <c r="O101" s="19" t="s">
        <v>93</v>
      </c>
      <c r="P101" s="19" t="s">
        <v>94</v>
      </c>
      <c r="Q101" s="19" t="s">
        <v>95</v>
      </c>
      <c r="R101" s="19" t="s">
        <v>96</v>
      </c>
      <c r="S101" s="19" t="s">
        <v>97</v>
      </c>
      <c r="T101" s="19" t="s">
        <v>98</v>
      </c>
      <c r="U101" s="19" t="s">
        <v>99</v>
      </c>
      <c r="V101" s="19" t="s">
        <v>100</v>
      </c>
      <c r="W101" s="19" t="s">
        <v>101</v>
      </c>
      <c r="X101" s="19" t="s">
        <v>102</v>
      </c>
      <c r="Y101" s="19" t="s">
        <v>103</v>
      </c>
      <c r="Z101" s="19" t="s">
        <v>104</v>
      </c>
      <c r="AA101" s="19" t="s">
        <v>105</v>
      </c>
    </row>
    <row r="102" spans="1:27" x14ac:dyDescent="0.35">
      <c r="A102" s="31" t="s">
        <v>120</v>
      </c>
      <c r="B102" s="31" t="s">
        <v>67</v>
      </c>
      <c r="C102" s="34">
        <v>1.329149403E-2</v>
      </c>
      <c r="D102" s="34">
        <v>6.2214710999999992E-2</v>
      </c>
      <c r="E102" s="34">
        <v>6.8777275799999996E-2</v>
      </c>
      <c r="F102" s="34">
        <v>6.2109153399999895E-2</v>
      </c>
      <c r="G102" s="34">
        <v>6.4492336799999897E-2</v>
      </c>
      <c r="H102" s="34">
        <v>4.9743549099999992E-2</v>
      </c>
      <c r="I102" s="34">
        <v>4.7899530199999998E-2</v>
      </c>
      <c r="J102" s="34">
        <v>4.15642383E-2</v>
      </c>
      <c r="K102" s="34">
        <v>4.1893281759999998E-2</v>
      </c>
      <c r="L102" s="34">
        <v>4.1960235900000004E-2</v>
      </c>
      <c r="M102" s="34">
        <v>3.6468834700000001E-2</v>
      </c>
      <c r="N102" s="34">
        <v>3.6845941859999995E-2</v>
      </c>
      <c r="O102" s="34">
        <v>3.3908174940000001E-2</v>
      </c>
      <c r="P102" s="34">
        <v>2.727618569999999E-2</v>
      </c>
      <c r="Q102" s="34">
        <v>3.2383287159999892E-2</v>
      </c>
      <c r="R102" s="34">
        <v>3.014455445E-2</v>
      </c>
      <c r="S102" s="34">
        <v>2.1526374629999987E-2</v>
      </c>
      <c r="T102" s="34">
        <v>2.0879385499999997E-2</v>
      </c>
      <c r="U102" s="34">
        <v>2.2324292399999991E-2</v>
      </c>
      <c r="V102" s="34">
        <v>2.4128345799999999E-2</v>
      </c>
      <c r="W102" s="34">
        <v>2.1231689799999898E-2</v>
      </c>
      <c r="X102" s="34">
        <v>2.1343091460000001E-2</v>
      </c>
      <c r="Y102" s="34">
        <v>1.6098558779999998E-2</v>
      </c>
      <c r="Z102" s="34">
        <v>1.9846012539999999E-2</v>
      </c>
      <c r="AA102" s="34">
        <v>1.8320571219999998E-2</v>
      </c>
    </row>
    <row r="103" spans="1:27" x14ac:dyDescent="0.35">
      <c r="A103" s="31" t="s">
        <v>120</v>
      </c>
      <c r="B103" s="31" t="s">
        <v>113</v>
      </c>
      <c r="C103" s="34">
        <v>253.03688</v>
      </c>
      <c r="D103" s="34">
        <v>3899.0322000000001</v>
      </c>
      <c r="E103" s="34">
        <v>4360.9115000000002</v>
      </c>
      <c r="F103" s="34">
        <v>3910.9737999999998</v>
      </c>
      <c r="G103" s="34">
        <v>3964.3717999999999</v>
      </c>
      <c r="H103" s="34">
        <v>2894.4645</v>
      </c>
      <c r="I103" s="34">
        <v>2787.1412</v>
      </c>
      <c r="J103" s="34">
        <v>2798.5332000000003</v>
      </c>
      <c r="K103" s="34">
        <v>2754.19</v>
      </c>
      <c r="L103" s="34">
        <v>2855.1042000000002</v>
      </c>
      <c r="M103" s="34">
        <v>2149.3852000000002</v>
      </c>
      <c r="N103" s="34">
        <v>2318.5837999999999</v>
      </c>
      <c r="O103" s="34">
        <v>2127.1752000000001</v>
      </c>
      <c r="P103" s="34">
        <v>1547.0888</v>
      </c>
      <c r="Q103" s="34">
        <v>1751.4671000000001</v>
      </c>
      <c r="R103" s="34">
        <v>1576.8668</v>
      </c>
      <c r="S103" s="34">
        <v>1239.9731999999999</v>
      </c>
      <c r="T103" s="34">
        <v>951.31330000000003</v>
      </c>
      <c r="U103" s="34">
        <v>936.21006000000011</v>
      </c>
      <c r="V103" s="34">
        <v>796.05280000000005</v>
      </c>
      <c r="W103" s="34">
        <v>972.38930000000005</v>
      </c>
      <c r="X103" s="34">
        <v>1115.2406000000001</v>
      </c>
      <c r="Y103" s="34">
        <v>618.71510000000001</v>
      </c>
      <c r="Z103" s="34">
        <v>609.90356000000008</v>
      </c>
      <c r="AA103" s="34">
        <v>566.13406000000009</v>
      </c>
    </row>
    <row r="104" spans="1:27" x14ac:dyDescent="0.35">
      <c r="A104" s="31" t="s">
        <v>120</v>
      </c>
      <c r="B104" s="31" t="s">
        <v>72</v>
      </c>
      <c r="C104" s="34">
        <v>0</v>
      </c>
      <c r="D104" s="34">
        <v>0</v>
      </c>
      <c r="E104" s="34">
        <v>0</v>
      </c>
      <c r="F104" s="34">
        <v>0</v>
      </c>
      <c r="G104" s="34">
        <v>0</v>
      </c>
      <c r="H104" s="34">
        <v>0</v>
      </c>
      <c r="I104" s="34">
        <v>0</v>
      </c>
      <c r="J104" s="34">
        <v>0</v>
      </c>
      <c r="K104" s="34">
        <v>0</v>
      </c>
      <c r="L104" s="34">
        <v>0</v>
      </c>
      <c r="M104" s="34">
        <v>0</v>
      </c>
      <c r="N104" s="34">
        <v>0</v>
      </c>
      <c r="O104" s="34">
        <v>0</v>
      </c>
      <c r="P104" s="34">
        <v>0</v>
      </c>
      <c r="Q104" s="34">
        <v>0</v>
      </c>
      <c r="R104" s="34">
        <v>0</v>
      </c>
      <c r="S104" s="34">
        <v>0</v>
      </c>
      <c r="T104" s="34">
        <v>0</v>
      </c>
      <c r="U104" s="34">
        <v>0</v>
      </c>
      <c r="V104" s="34">
        <v>0</v>
      </c>
      <c r="W104" s="34">
        <v>0</v>
      </c>
      <c r="X104" s="34">
        <v>0</v>
      </c>
      <c r="Y104" s="34">
        <v>0</v>
      </c>
      <c r="Z104" s="34">
        <v>0</v>
      </c>
      <c r="AA104" s="34">
        <v>0</v>
      </c>
    </row>
    <row r="105" spans="1:27" x14ac:dyDescent="0.3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x14ac:dyDescent="0.35">
      <c r="A106" s="19" t="s">
        <v>117</v>
      </c>
      <c r="B106" s="19" t="s">
        <v>118</v>
      </c>
      <c r="C106" s="19" t="s">
        <v>75</v>
      </c>
      <c r="D106" s="19" t="s">
        <v>82</v>
      </c>
      <c r="E106" s="19" t="s">
        <v>83</v>
      </c>
      <c r="F106" s="19" t="s">
        <v>84</v>
      </c>
      <c r="G106" s="19" t="s">
        <v>85</v>
      </c>
      <c r="H106" s="19" t="s">
        <v>86</v>
      </c>
      <c r="I106" s="19" t="s">
        <v>87</v>
      </c>
      <c r="J106" s="19" t="s">
        <v>88</v>
      </c>
      <c r="K106" s="19" t="s">
        <v>89</v>
      </c>
      <c r="L106" s="19" t="s">
        <v>90</v>
      </c>
      <c r="M106" s="19" t="s">
        <v>91</v>
      </c>
      <c r="N106" s="19" t="s">
        <v>92</v>
      </c>
      <c r="O106" s="19" t="s">
        <v>93</v>
      </c>
      <c r="P106" s="19" t="s">
        <v>94</v>
      </c>
      <c r="Q106" s="19" t="s">
        <v>95</v>
      </c>
      <c r="R106" s="19" t="s">
        <v>96</v>
      </c>
      <c r="S106" s="19" t="s">
        <v>97</v>
      </c>
      <c r="T106" s="19" t="s">
        <v>98</v>
      </c>
      <c r="U106" s="19" t="s">
        <v>99</v>
      </c>
      <c r="V106" s="19" t="s">
        <v>100</v>
      </c>
      <c r="W106" s="19" t="s">
        <v>101</v>
      </c>
      <c r="X106" s="19" t="s">
        <v>102</v>
      </c>
      <c r="Y106" s="19" t="s">
        <v>103</v>
      </c>
      <c r="Z106" s="19" t="s">
        <v>104</v>
      </c>
      <c r="AA106" s="19" t="s">
        <v>105</v>
      </c>
    </row>
    <row r="107" spans="1:27" x14ac:dyDescent="0.35">
      <c r="A107" s="31" t="s">
        <v>121</v>
      </c>
      <c r="B107" s="31" t="s">
        <v>67</v>
      </c>
      <c r="C107" s="34">
        <v>1.700011659999999E-2</v>
      </c>
      <c r="D107" s="34">
        <v>3.0647590999999998E-2</v>
      </c>
      <c r="E107" s="34">
        <v>3.0118242999999892E-2</v>
      </c>
      <c r="F107" s="34">
        <v>3.0128459999999996E-2</v>
      </c>
      <c r="G107" s="34">
        <v>2.7467179499999991E-2</v>
      </c>
      <c r="H107" s="34">
        <v>2.44624653E-2</v>
      </c>
      <c r="I107" s="34">
        <v>2.4734384999999998E-2</v>
      </c>
      <c r="J107" s="34">
        <v>2.5667142999999989E-2</v>
      </c>
      <c r="K107" s="34">
        <v>2.2941699399999998E-2</v>
      </c>
      <c r="L107" s="34">
        <v>1.9760284400000001E-2</v>
      </c>
      <c r="M107" s="34">
        <v>1.8466410699999981E-2</v>
      </c>
      <c r="N107" s="34">
        <v>1.7378776700000001E-2</v>
      </c>
      <c r="O107" s="34">
        <v>4.1985353999999999E-3</v>
      </c>
      <c r="P107" s="34">
        <v>4.2947549999999999E-3</v>
      </c>
      <c r="Q107" s="34">
        <v>4.9054559999999999E-3</v>
      </c>
      <c r="R107" s="34">
        <v>4.9423649999999998E-3</v>
      </c>
      <c r="S107" s="34">
        <v>4.9991570000000006E-3</v>
      </c>
      <c r="T107" s="34">
        <v>4.4428873000000001E-3</v>
      </c>
      <c r="U107" s="34">
        <v>4.5229153999999999E-3</v>
      </c>
      <c r="V107" s="34">
        <v>4.0447144999999898E-3</v>
      </c>
      <c r="W107" s="34">
        <v>4.1266437E-3</v>
      </c>
      <c r="X107" s="34">
        <v>3.7609712999999898E-3</v>
      </c>
      <c r="Y107" s="34">
        <v>2.7930677E-3</v>
      </c>
      <c r="Z107" s="34">
        <v>3.2247259999999998E-3</v>
      </c>
      <c r="AA107" s="34">
        <v>3.4142322999999898E-3</v>
      </c>
    </row>
    <row r="108" spans="1:27" x14ac:dyDescent="0.35">
      <c r="A108" s="31" t="s">
        <v>121</v>
      </c>
      <c r="B108" s="31" t="s">
        <v>113</v>
      </c>
      <c r="C108" s="34">
        <v>0</v>
      </c>
      <c r="D108" s="34">
        <v>0</v>
      </c>
      <c r="E108" s="34">
        <v>0</v>
      </c>
      <c r="F108" s="34">
        <v>0</v>
      </c>
      <c r="G108" s="34">
        <v>0</v>
      </c>
      <c r="H108" s="34">
        <v>0</v>
      </c>
      <c r="I108" s="34">
        <v>0</v>
      </c>
      <c r="J108" s="34">
        <v>0</v>
      </c>
      <c r="K108" s="34">
        <v>0</v>
      </c>
      <c r="L108" s="34">
        <v>0</v>
      </c>
      <c r="M108" s="34">
        <v>0</v>
      </c>
      <c r="N108" s="34">
        <v>0</v>
      </c>
      <c r="O108" s="34">
        <v>0</v>
      </c>
      <c r="P108" s="34">
        <v>0</v>
      </c>
      <c r="Q108" s="34">
        <v>0</v>
      </c>
      <c r="R108" s="34">
        <v>0</v>
      </c>
      <c r="S108" s="34">
        <v>0</v>
      </c>
      <c r="T108" s="34">
        <v>0</v>
      </c>
      <c r="U108" s="34">
        <v>0</v>
      </c>
      <c r="V108" s="34">
        <v>0</v>
      </c>
      <c r="W108" s="34">
        <v>0</v>
      </c>
      <c r="X108" s="34">
        <v>0</v>
      </c>
      <c r="Y108" s="34">
        <v>0</v>
      </c>
      <c r="Z108" s="34">
        <v>0</v>
      </c>
      <c r="AA108" s="34">
        <v>0</v>
      </c>
    </row>
    <row r="109" spans="1:27" x14ac:dyDescent="0.35">
      <c r="A109" s="31" t="s">
        <v>121</v>
      </c>
      <c r="B109" s="31" t="s">
        <v>72</v>
      </c>
      <c r="C109" s="34">
        <v>0</v>
      </c>
      <c r="D109" s="34">
        <v>0</v>
      </c>
      <c r="E109" s="34">
        <v>0</v>
      </c>
      <c r="F109" s="34">
        <v>0</v>
      </c>
      <c r="G109" s="34">
        <v>0</v>
      </c>
      <c r="H109" s="34">
        <v>0</v>
      </c>
      <c r="I109" s="34">
        <v>0</v>
      </c>
      <c r="J109" s="34">
        <v>0</v>
      </c>
      <c r="K109" s="34">
        <v>0</v>
      </c>
      <c r="L109" s="34">
        <v>0</v>
      </c>
      <c r="M109" s="34">
        <v>0</v>
      </c>
      <c r="N109" s="34">
        <v>0</v>
      </c>
      <c r="O109" s="34">
        <v>0</v>
      </c>
      <c r="P109" s="34">
        <v>0</v>
      </c>
      <c r="Q109" s="34">
        <v>0</v>
      </c>
      <c r="R109" s="34">
        <v>0</v>
      </c>
      <c r="S109" s="34">
        <v>0</v>
      </c>
      <c r="T109" s="34">
        <v>0</v>
      </c>
      <c r="U109" s="34">
        <v>0</v>
      </c>
      <c r="V109" s="34">
        <v>0</v>
      </c>
      <c r="W109" s="34">
        <v>0</v>
      </c>
      <c r="X109" s="34">
        <v>0</v>
      </c>
      <c r="Y109" s="34">
        <v>0</v>
      </c>
      <c r="Z109" s="34">
        <v>0</v>
      </c>
      <c r="AA109" s="34">
        <v>0</v>
      </c>
    </row>
    <row r="110" spans="1:27" x14ac:dyDescent="0.3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spans="1:27" x14ac:dyDescent="0.35">
      <c r="A111" s="19" t="s">
        <v>117</v>
      </c>
      <c r="B111" s="19" t="s">
        <v>118</v>
      </c>
      <c r="C111" s="19" t="s">
        <v>75</v>
      </c>
      <c r="D111" s="19" t="s">
        <v>82</v>
      </c>
      <c r="E111" s="19" t="s">
        <v>83</v>
      </c>
      <c r="F111" s="19" t="s">
        <v>84</v>
      </c>
      <c r="G111" s="19" t="s">
        <v>85</v>
      </c>
      <c r="H111" s="19" t="s">
        <v>86</v>
      </c>
      <c r="I111" s="19" t="s">
        <v>87</v>
      </c>
      <c r="J111" s="19" t="s">
        <v>88</v>
      </c>
      <c r="K111" s="19" t="s">
        <v>89</v>
      </c>
      <c r="L111" s="19" t="s">
        <v>90</v>
      </c>
      <c r="M111" s="19" t="s">
        <v>91</v>
      </c>
      <c r="N111" s="19" t="s">
        <v>92</v>
      </c>
      <c r="O111" s="19" t="s">
        <v>93</v>
      </c>
      <c r="P111" s="19" t="s">
        <v>94</v>
      </c>
      <c r="Q111" s="19" t="s">
        <v>95</v>
      </c>
      <c r="R111" s="19" t="s">
        <v>96</v>
      </c>
      <c r="S111" s="19" t="s">
        <v>97</v>
      </c>
      <c r="T111" s="19" t="s">
        <v>98</v>
      </c>
      <c r="U111" s="19" t="s">
        <v>99</v>
      </c>
      <c r="V111" s="19" t="s">
        <v>100</v>
      </c>
      <c r="W111" s="19" t="s">
        <v>101</v>
      </c>
      <c r="X111" s="19" t="s">
        <v>102</v>
      </c>
      <c r="Y111" s="19" t="s">
        <v>103</v>
      </c>
      <c r="Z111" s="19" t="s">
        <v>104</v>
      </c>
      <c r="AA111" s="19" t="s">
        <v>105</v>
      </c>
    </row>
    <row r="112" spans="1:27" x14ac:dyDescent="0.35">
      <c r="A112" s="31" t="s">
        <v>122</v>
      </c>
      <c r="B112" s="31" t="s">
        <v>67</v>
      </c>
      <c r="C112" s="34">
        <v>3.9646998899999786E-2</v>
      </c>
      <c r="D112" s="34">
        <v>5.3704313300000001E-2</v>
      </c>
      <c r="E112" s="34">
        <v>5.31376049999999E-2</v>
      </c>
      <c r="F112" s="34">
        <v>5.3863630299999798E-2</v>
      </c>
      <c r="G112" s="34">
        <v>4.6173432300000004E-2</v>
      </c>
      <c r="H112" s="34">
        <v>3.8583384599999895E-2</v>
      </c>
      <c r="I112" s="34">
        <v>4.0215254999999991E-2</v>
      </c>
      <c r="J112" s="34">
        <v>4.1575529700000002E-2</v>
      </c>
      <c r="K112" s="34">
        <v>3.7934323800000003E-2</v>
      </c>
      <c r="L112" s="34">
        <v>3.2088248200000002E-2</v>
      </c>
      <c r="M112" s="34">
        <v>2.72923461E-2</v>
      </c>
      <c r="N112" s="34">
        <v>2.9083346E-2</v>
      </c>
      <c r="O112" s="34">
        <v>2.4046719899999999E-2</v>
      </c>
      <c r="P112" s="34">
        <v>1.5781374899999999E-2</v>
      </c>
      <c r="Q112" s="34">
        <v>1.8114643899999991E-2</v>
      </c>
      <c r="R112" s="34">
        <v>1.8382004099999998E-2</v>
      </c>
      <c r="S112" s="34">
        <v>1.7371834100000001E-2</v>
      </c>
      <c r="T112" s="34">
        <v>1.52762451E-2</v>
      </c>
      <c r="U112" s="34">
        <v>1.54028939999999E-2</v>
      </c>
      <c r="V112" s="34">
        <v>1.35532559E-2</v>
      </c>
      <c r="W112" s="34">
        <v>1.4416639799999999E-2</v>
      </c>
      <c r="X112" s="34">
        <v>1.31940473999999E-2</v>
      </c>
      <c r="Y112" s="34">
        <v>1.0899009899999999E-2</v>
      </c>
      <c r="Z112" s="34">
        <v>1.1368359999999999E-2</v>
      </c>
      <c r="AA112" s="34">
        <v>1.0764172000000001E-2</v>
      </c>
    </row>
    <row r="113" spans="1:27" x14ac:dyDescent="0.35">
      <c r="A113" s="31" t="s">
        <v>122</v>
      </c>
      <c r="B113" s="31" t="s">
        <v>113</v>
      </c>
      <c r="C113" s="34">
        <v>0</v>
      </c>
      <c r="D113" s="34">
        <v>0</v>
      </c>
      <c r="E113" s="34">
        <v>0</v>
      </c>
      <c r="F113" s="34">
        <v>0</v>
      </c>
      <c r="G113" s="34">
        <v>0</v>
      </c>
      <c r="H113" s="34">
        <v>0</v>
      </c>
      <c r="I113" s="34">
        <v>0</v>
      </c>
      <c r="J113" s="34">
        <v>0</v>
      </c>
      <c r="K113" s="34">
        <v>0</v>
      </c>
      <c r="L113" s="34">
        <v>0</v>
      </c>
      <c r="M113" s="34">
        <v>0</v>
      </c>
      <c r="N113" s="34">
        <v>0</v>
      </c>
      <c r="O113" s="34">
        <v>0</v>
      </c>
      <c r="P113" s="34">
        <v>0</v>
      </c>
      <c r="Q113" s="34">
        <v>0</v>
      </c>
      <c r="R113" s="34">
        <v>0</v>
      </c>
      <c r="S113" s="34">
        <v>0</v>
      </c>
      <c r="T113" s="34">
        <v>0</v>
      </c>
      <c r="U113" s="34">
        <v>0</v>
      </c>
      <c r="V113" s="34">
        <v>0</v>
      </c>
      <c r="W113" s="34">
        <v>0</v>
      </c>
      <c r="X113" s="34">
        <v>0</v>
      </c>
      <c r="Y113" s="34">
        <v>0</v>
      </c>
      <c r="Z113" s="34">
        <v>0</v>
      </c>
      <c r="AA113" s="34">
        <v>0</v>
      </c>
    </row>
    <row r="114" spans="1:27" x14ac:dyDescent="0.35">
      <c r="A114" s="31" t="s">
        <v>122</v>
      </c>
      <c r="B114" s="31" t="s">
        <v>72</v>
      </c>
      <c r="C114" s="34">
        <v>0</v>
      </c>
      <c r="D114" s="34">
        <v>0</v>
      </c>
      <c r="E114" s="34">
        <v>0</v>
      </c>
      <c r="F114" s="34">
        <v>0</v>
      </c>
      <c r="G114" s="34">
        <v>0</v>
      </c>
      <c r="H114" s="34">
        <v>0</v>
      </c>
      <c r="I114" s="34">
        <v>0</v>
      </c>
      <c r="J114" s="34">
        <v>0</v>
      </c>
      <c r="K114" s="34">
        <v>0</v>
      </c>
      <c r="L114" s="34">
        <v>0</v>
      </c>
      <c r="M114" s="34">
        <v>0</v>
      </c>
      <c r="N114" s="34">
        <v>0</v>
      </c>
      <c r="O114" s="34">
        <v>0</v>
      </c>
      <c r="P114" s="34">
        <v>0</v>
      </c>
      <c r="Q114" s="34">
        <v>0</v>
      </c>
      <c r="R114" s="34">
        <v>0</v>
      </c>
      <c r="S114" s="34">
        <v>0</v>
      </c>
      <c r="T114" s="34">
        <v>0</v>
      </c>
      <c r="U114" s="34">
        <v>0</v>
      </c>
      <c r="V114" s="34">
        <v>0</v>
      </c>
      <c r="W114" s="34">
        <v>0</v>
      </c>
      <c r="X114" s="34">
        <v>0</v>
      </c>
      <c r="Y114" s="34">
        <v>0</v>
      </c>
      <c r="Z114" s="34">
        <v>0</v>
      </c>
      <c r="AA114" s="34">
        <v>0</v>
      </c>
    </row>
    <row r="116" spans="1:27" x14ac:dyDescent="0.35">
      <c r="A116" s="19" t="s">
        <v>117</v>
      </c>
      <c r="B116" s="19" t="s">
        <v>118</v>
      </c>
      <c r="C116" s="19" t="s">
        <v>75</v>
      </c>
      <c r="D116" s="19" t="s">
        <v>82</v>
      </c>
      <c r="E116" s="19" t="s">
        <v>83</v>
      </c>
      <c r="F116" s="19" t="s">
        <v>84</v>
      </c>
      <c r="G116" s="19" t="s">
        <v>85</v>
      </c>
      <c r="H116" s="19" t="s">
        <v>86</v>
      </c>
      <c r="I116" s="19" t="s">
        <v>87</v>
      </c>
      <c r="J116" s="19" t="s">
        <v>88</v>
      </c>
      <c r="K116" s="19" t="s">
        <v>89</v>
      </c>
      <c r="L116" s="19" t="s">
        <v>90</v>
      </c>
      <c r="M116" s="19" t="s">
        <v>91</v>
      </c>
      <c r="N116" s="19" t="s">
        <v>92</v>
      </c>
      <c r="O116" s="19" t="s">
        <v>93</v>
      </c>
      <c r="P116" s="19" t="s">
        <v>94</v>
      </c>
      <c r="Q116" s="19" t="s">
        <v>95</v>
      </c>
      <c r="R116" s="19" t="s">
        <v>96</v>
      </c>
      <c r="S116" s="19" t="s">
        <v>97</v>
      </c>
      <c r="T116" s="19" t="s">
        <v>98</v>
      </c>
      <c r="U116" s="19" t="s">
        <v>99</v>
      </c>
      <c r="V116" s="19" t="s">
        <v>100</v>
      </c>
      <c r="W116" s="19" t="s">
        <v>101</v>
      </c>
      <c r="X116" s="19" t="s">
        <v>102</v>
      </c>
      <c r="Y116" s="19" t="s">
        <v>103</v>
      </c>
      <c r="Z116" s="19" t="s">
        <v>104</v>
      </c>
      <c r="AA116" s="19" t="s">
        <v>105</v>
      </c>
    </row>
    <row r="117" spans="1:27" x14ac:dyDescent="0.35">
      <c r="A117" s="31" t="s">
        <v>123</v>
      </c>
      <c r="B117" s="31" t="s">
        <v>67</v>
      </c>
      <c r="C117" s="34">
        <v>0</v>
      </c>
      <c r="D117" s="34">
        <v>0</v>
      </c>
      <c r="E117" s="34">
        <v>0</v>
      </c>
      <c r="F117" s="34">
        <v>0</v>
      </c>
      <c r="G117" s="34">
        <v>0</v>
      </c>
      <c r="H117" s="34">
        <v>0</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34">
        <v>0</v>
      </c>
      <c r="Y117" s="34">
        <v>0</v>
      </c>
      <c r="Z117" s="34">
        <v>0</v>
      </c>
      <c r="AA117" s="34">
        <v>0</v>
      </c>
    </row>
    <row r="118" spans="1:27" x14ac:dyDescent="0.35">
      <c r="A118" s="31" t="s">
        <v>123</v>
      </c>
      <c r="B118" s="31" t="s">
        <v>113</v>
      </c>
      <c r="C118" s="34">
        <v>0</v>
      </c>
      <c r="D118" s="34">
        <v>0</v>
      </c>
      <c r="E118" s="34">
        <v>0</v>
      </c>
      <c r="F118" s="34">
        <v>0</v>
      </c>
      <c r="G118" s="34">
        <v>0</v>
      </c>
      <c r="H118" s="34">
        <v>0</v>
      </c>
      <c r="I118" s="34">
        <v>0</v>
      </c>
      <c r="J118" s="34">
        <v>0</v>
      </c>
      <c r="K118" s="34">
        <v>0</v>
      </c>
      <c r="L118" s="34">
        <v>0</v>
      </c>
      <c r="M118" s="34">
        <v>0</v>
      </c>
      <c r="N118" s="34">
        <v>0</v>
      </c>
      <c r="O118" s="34">
        <v>0</v>
      </c>
      <c r="P118" s="34">
        <v>0</v>
      </c>
      <c r="Q118" s="34">
        <v>0</v>
      </c>
      <c r="R118" s="34">
        <v>0</v>
      </c>
      <c r="S118" s="34">
        <v>0</v>
      </c>
      <c r="T118" s="34">
        <v>0</v>
      </c>
      <c r="U118" s="34">
        <v>0</v>
      </c>
      <c r="V118" s="34">
        <v>0</v>
      </c>
      <c r="W118" s="34">
        <v>0</v>
      </c>
      <c r="X118" s="34">
        <v>0</v>
      </c>
      <c r="Y118" s="34">
        <v>0</v>
      </c>
      <c r="Z118" s="34">
        <v>0</v>
      </c>
      <c r="AA118" s="34">
        <v>0</v>
      </c>
    </row>
    <row r="119" spans="1:27" x14ac:dyDescent="0.35">
      <c r="A119" s="31" t="s">
        <v>123</v>
      </c>
      <c r="B119" s="31" t="s">
        <v>72</v>
      </c>
      <c r="C119" s="34">
        <v>0</v>
      </c>
      <c r="D119" s="34">
        <v>0</v>
      </c>
      <c r="E119" s="34">
        <v>0</v>
      </c>
      <c r="F119" s="34">
        <v>0</v>
      </c>
      <c r="G119" s="34">
        <v>0</v>
      </c>
      <c r="H119" s="34">
        <v>0</v>
      </c>
      <c r="I119" s="34">
        <v>0</v>
      </c>
      <c r="J119" s="34">
        <v>0</v>
      </c>
      <c r="K119" s="34">
        <v>0</v>
      </c>
      <c r="L119" s="34">
        <v>0</v>
      </c>
      <c r="M119" s="34">
        <v>0</v>
      </c>
      <c r="N119" s="34">
        <v>0</v>
      </c>
      <c r="O119" s="34">
        <v>0</v>
      </c>
      <c r="P119" s="34">
        <v>0</v>
      </c>
      <c r="Q119" s="34">
        <v>0</v>
      </c>
      <c r="R119" s="34">
        <v>0</v>
      </c>
      <c r="S119" s="34">
        <v>0</v>
      </c>
      <c r="T119" s="34">
        <v>0</v>
      </c>
      <c r="U119" s="34">
        <v>0</v>
      </c>
      <c r="V119" s="34">
        <v>0</v>
      </c>
      <c r="W119" s="34">
        <v>0</v>
      </c>
      <c r="X119" s="34">
        <v>0</v>
      </c>
      <c r="Y119" s="34">
        <v>0</v>
      </c>
      <c r="Z119" s="34">
        <v>0</v>
      </c>
      <c r="AA119" s="34">
        <v>0</v>
      </c>
    </row>
    <row r="121" spans="1:27" collapsed="1" x14ac:dyDescent="0.35"/>
  </sheetData>
  <sheetProtection algorithmName="SHA-512" hashValue="2onhWGUiKivcJsq+IWm07xMh/Pqy7WdYYE+JTS1WLzenwFN4TyVB9AQ+GVodmOqxl3FJVOujXWmOVzjWFWpj4Q==" saltValue="Z4sP9XgmetzSVcVhenXR4A==" spinCount="100000" sheet="1" objects="1" scenarios="1"/>
  <mergeCells count="6">
    <mergeCell ref="A87:B87"/>
    <mergeCell ref="A17:B17"/>
    <mergeCell ref="A31:B31"/>
    <mergeCell ref="A45:B45"/>
    <mergeCell ref="A59:B59"/>
    <mergeCell ref="A73:B7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vt:lpstr>
      <vt:lpstr>Release notice</vt:lpstr>
      <vt:lpstr>Version notes</vt:lpstr>
      <vt:lpstr>Abbreviations and notes</vt:lpstr>
      <vt:lpstr>---Compare options---</vt:lpstr>
      <vt:lpstr>BaseCase_CF</vt:lpstr>
      <vt:lpstr>BaseCase_Generation</vt:lpstr>
      <vt:lpstr>BaseCase_Capacity</vt:lpstr>
      <vt:lpstr>BaseCase_VOM Cost</vt:lpstr>
      <vt:lpstr>BaseCase_FOM Cost</vt:lpstr>
      <vt:lpstr>BaseCase_Fuel Cost</vt:lpstr>
      <vt:lpstr>BaseCase_Build Cost</vt:lpstr>
      <vt:lpstr>BaseCase_REZ Tx Cost</vt:lpstr>
      <vt:lpstr>BaseCase_USE+DSP Cost</vt:lpstr>
      <vt:lpstr>Option1_CF</vt:lpstr>
      <vt:lpstr>Option1_Generation</vt:lpstr>
      <vt:lpstr>Option1_Capacity</vt:lpstr>
      <vt:lpstr>Option1_VOM Cost</vt:lpstr>
      <vt:lpstr>Option1_FOM Cost</vt:lpstr>
      <vt:lpstr>Option1_Fuel Cost</vt:lpstr>
      <vt:lpstr>Option1_Build Cost</vt:lpstr>
      <vt:lpstr>Option1_REZ Tx Cost</vt:lpstr>
      <vt:lpstr>Option1_USE+DSP Cost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Andrea Schaller</cp:lastModifiedBy>
  <dcterms:created xsi:type="dcterms:W3CDTF">2021-07-28T00:54:56Z</dcterms:created>
  <dcterms:modified xsi:type="dcterms:W3CDTF">2021-09-16T03:26:47Z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